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84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<sst xmlns="http://schemas.openxmlformats.org/spreadsheetml/2006/main" count="177" uniqueCount="165">
  <si>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</si>
  <si>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</si>
  <si>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</si>
  <si>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</si>
  <si>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</si>
  <si>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</si>
  <si>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</si>
  <si>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</si>
  <si>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</si>
  <si>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</si>
  <si>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</si>
  <si>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</si>
  <si>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</si>
  <si>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</si>
  <si>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</si>
  <si>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</si>
  <si>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</si>
  <si>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</si>
  <si>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</si>
  <si>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</si>
  <si>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</si>
  <si>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</si>
  <si>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</si>
  <si>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</si>
  <si>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</si>
  <si>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</si>
  <si>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</si>
  <si>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</si>
  <si>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</si>
  <si>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</si>
  <si>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</si>
  <si>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</si>
  <si>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</si>
  <si>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</si>
  <si>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</si>
  <si>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</si>
  <si>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</si>
  <si>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Субсидии бюджетам муниципальных районов на реализацию федеральных целевых программ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</si>
  <si>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</si>
  <si>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</si>
  <si>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</si>
  <si>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</si>
  <si>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</si>
  <si>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</si>
  <si>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</si>
  <si>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Плата за выбросы загрязняющих веществ в атмосферный воздух передвижными объектами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</si>
  <si>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</si>
  <si>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</si>
  <si>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</si>
  <si>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</si>
  <si>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 же имещества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</si>
  <si>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</si>
  <si>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Наименование</t>
  </si>
  <si>
    <t>Код вида доходов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</si>
  <si>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</si>
  <si>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муниципальных районов на поддержку мер по обеспечению сбалансированности бюджетов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</si>
  <si>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</si>
  <si>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Денежные взыскания (штрафы) за нарушение законодательства Российской Федерации о недрах</t>
  </si>
  <si>
    <t xml:space="preserve">% отклонений (+ рост;  - снижение) </t>
  </si>
  <si>
    <r>
      <t xml:space="preserve">Пояснения причин отклонения на 10% и более </t>
    </r>
    <r>
      <rPr>
        <b/>
        <sz val="14"/>
        <rFont val="Times New Roman"/>
        <family val="1"/>
      </rPr>
      <t>от первоначального бюджета</t>
    </r>
  </si>
  <si>
    <t>Отклонение фактического исполнения от окончательной редакции решения о бюджете</t>
  </si>
  <si>
    <t>Отклонение фактического исполнения от первоначальной редакции решения о бюджете</t>
  </si>
  <si>
    <t>10102010010000000</t>
  </si>
  <si>
    <t>10102020010000000</t>
  </si>
  <si>
    <t>10102030010000000</t>
  </si>
  <si>
    <t>10102040010000000</t>
  </si>
  <si>
    <t>10302230010000000</t>
  </si>
  <si>
    <t>10302240010000000</t>
  </si>
  <si>
    <t>10302250010000000</t>
  </si>
  <si>
    <t>10302260010000000</t>
  </si>
  <si>
    <t>10501011010000000</t>
  </si>
  <si>
    <t>10501012010000000</t>
  </si>
  <si>
    <t>10501022010000000</t>
  </si>
  <si>
    <t>10501021010000000</t>
  </si>
  <si>
    <t>10501050010000000</t>
  </si>
  <si>
    <t>10502010020000000</t>
  </si>
  <si>
    <t>10502020020000000</t>
  </si>
  <si>
    <t>10503010010000000</t>
  </si>
  <si>
    <t>10504020020000000</t>
  </si>
  <si>
    <t>10803010010000000</t>
  </si>
  <si>
    <t>10807150010000000</t>
  </si>
  <si>
    <t>11101050050000000</t>
  </si>
  <si>
    <t>11105013100000000</t>
  </si>
  <si>
    <t>11105025050000000</t>
  </si>
  <si>
    <t>11105035050000000</t>
  </si>
  <si>
    <t>11105075050000000</t>
  </si>
  <si>
    <t>11105314100000000</t>
  </si>
  <si>
    <t>11109045050000000</t>
  </si>
  <si>
    <t>11201010010000000</t>
  </si>
  <si>
    <t>11201020010000000</t>
  </si>
  <si>
    <t>11201030010000000</t>
  </si>
  <si>
    <t>11201040010000000</t>
  </si>
  <si>
    <t>11301995050000000</t>
  </si>
  <si>
    <t>11302995050000000</t>
  </si>
  <si>
    <t>11402053050000000</t>
  </si>
  <si>
    <t>11406013100000000</t>
  </si>
  <si>
    <t>11406025050000000</t>
  </si>
  <si>
    <t>11406313100000000</t>
  </si>
  <si>
    <t>11603010010000000</t>
  </si>
  <si>
    <t>11603030010000000</t>
  </si>
  <si>
    <t>11606000010000000</t>
  </si>
  <si>
    <t>11625010010000000</t>
  </si>
  <si>
    <t>11625020010000000</t>
  </si>
  <si>
    <t>11625050010000000</t>
  </si>
  <si>
    <t>11625060010000000</t>
  </si>
  <si>
    <t>11628000010000000</t>
  </si>
  <si>
    <t>11633050050000000</t>
  </si>
  <si>
    <t>11643000010000000</t>
  </si>
  <si>
    <t>11690050050000000</t>
  </si>
  <si>
    <t>11701050050000000</t>
  </si>
  <si>
    <t>11705050050000000</t>
  </si>
  <si>
    <t>Увеличение количества налогоплательщиков, физических лиц, являющихся иностранными гражданами</t>
  </si>
  <si>
    <t>Изменение структуры производства нефтепродуктов и выпуск более экологически чистых видов топлива</t>
  </si>
  <si>
    <t>За счет гашения задолженности прошлых лет</t>
  </si>
  <si>
    <t>Увеличение поступлений от сельскохозяйственных организаций и индивидуальных предпринимателей</t>
  </si>
  <si>
    <t>За счет увеличения количества выдаваемых патентов</t>
  </si>
  <si>
    <t>Дивиденты по итогам работы организаций</t>
  </si>
  <si>
    <t xml:space="preserve">В связи с усилением работы по взысканию дебиторской задолженности по арендной плате </t>
  </si>
  <si>
    <t>Заключение новых договоров</t>
  </si>
  <si>
    <t>Фактическое поступление</t>
  </si>
  <si>
    <t xml:space="preserve">За счет заключения новых договоров с организациями </t>
  </si>
  <si>
    <t xml:space="preserve">В результате проведения аукционов имущество продано по ценам, выше планируемых </t>
  </si>
  <si>
    <t>Возмещения вреда причиненного водному объекту по Решению суда</t>
  </si>
  <si>
    <t>Возврат субвенций и субсидий прошлых лет  в областной бюджет</t>
  </si>
  <si>
    <t>Государственная пошлина зачисляется в бюджет по месту регистрации органа совершившего действие</t>
  </si>
  <si>
    <t>Увеличение (уменьшение) количества составляемых протоколов</t>
  </si>
  <si>
    <t>Сведения об объеме доходов бюджета Череповецкого муниципального района в 2017 году, формируемых за счет налоговых  и неналоговых доходов, а также безвозмездных поступлений</t>
  </si>
  <si>
    <t>Утверждено в первоначальной редакции (решение от 14.12.2016 № 320)</t>
  </si>
  <si>
    <t>Утверждено в окончательной редакции (решение от 12.12.2017 № 389)</t>
  </si>
  <si>
    <t>Фактическое исполнение за 2017 год</t>
  </si>
  <si>
    <t xml:space="preserve">тыс.руб. </t>
  </si>
  <si>
    <t>11406013050000000</t>
  </si>
  <si>
    <t>11105013050000000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</si>
  <si>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</si>
  <si>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11635030050000000</t>
  </si>
  <si>
    <t>Суммы по искам о возмещении вреда, причиненного окружающей среде, подлежащие зачислению в бюджеты муниципальных районов</t>
  </si>
  <si>
    <t>20215002050000000</t>
  </si>
  <si>
    <t>20220051050000000</t>
  </si>
  <si>
    <t>20220299050000000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</si>
  <si>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</si>
  <si>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20220302050000000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</si>
  <si>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</si>
  <si>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20225519050000000</t>
  </si>
  <si>
    <t>Субсидия бюджетам муниципальных районов на поддержку отрасли культуры</t>
  </si>
  <si>
    <t>20229999050000000</t>
  </si>
  <si>
    <t>20235120050000000</t>
  </si>
  <si>
    <t>20230024050000000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</si>
  <si>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</si>
  <si>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20235134050000000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</si>
  <si>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</si>
  <si>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20235135050000000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</si>
  <si>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</si>
  <si>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20240014050000000</t>
  </si>
  <si>
    <t>20405020050000000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</si>
  <si>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</si>
  <si>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21960010050000000</t>
  </si>
  <si>
    <t>Увеличение поступлений по налогу произошло за счет погашения задолженности; временной регистрации обособленного подразделения АО "УЭСК"</t>
  </si>
  <si>
    <t>Увеличение количества налогоплательщиков (физические лица)</t>
  </si>
  <si>
    <t>Увеличение поступлений по налогу произошло за счет гашения задолженности; изменение законодательства по минимальному налогу</t>
  </si>
  <si>
    <t>Уменьшение количества плательщиков</t>
  </si>
  <si>
    <t>Изменение законодательства для исчисления платы за негативное воздействие на окружающую среду</t>
  </si>
  <si>
    <t>Возврат дебиторской задолженности (в т.ч. по решению суда); субвенции, субсидии прошлых лет для возврата в областной бюджет</t>
  </si>
  <si>
    <t xml:space="preserve">Изменение законодательства для исчисления платы </t>
  </si>
  <si>
    <t>В связи с внесением изменений в закон области о бюджете на 2017 год</t>
  </si>
  <si>
    <t>В связи с внесением изменений в решения о бюджете сельских поселений в 2017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</si>
</sst>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##,##0.00"/>
    <numFmt numFmtId="179" formatCode="0.0%"/>
  </numFmts>
  <fonts count="45">
    <font>
      <sz val="10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173" fontId="6" fillId="33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Border="1" applyAlignment="1">
      <alignment horizontal="center" vertical="top"/>
    </xf>
    <xf numFmtId="173" fontId="6" fillId="34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9" fontId="5" fillId="0" borderId="10" xfId="0" applyNumberFormat="1" applyFont="1" applyBorder="1" applyAlignment="1">
      <alignment horizontal="center" vertical="top"/>
    </xf>
    <xf numFmtId="0" fontId="10" fillId="0" borderId="10" xfId="52" applyNumberFormat="1" applyFont="1" applyFill="1" applyBorder="1" applyAlignment="1" applyProtection="1">
      <alignment horizontal="center" vertical="top" wrapText="1"/>
      <protection hidden="1"/>
    </xf>
    <xf numFmtId="49" fontId="6" fillId="0" borderId="10" xfId="0" applyNumberFormat="1" applyFont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173" fontId="6" fillId="0" borderId="13" xfId="0" applyNumberFormat="1" applyFont="1" applyFill="1" applyBorder="1" applyAlignment="1">
      <alignment horizontal="left" vertical="center" wrapText="1"/>
    </xf>
    <xf numFmtId="173" fontId="6" fillId="0" borderId="14" xfId="0" applyNumberFormat="1" applyFont="1" applyFill="1" applyBorder="1" applyAlignment="1">
      <alignment horizontal="left" vertical="center" wrapText="1"/>
    </xf>
    <xf numFmtId="173" fontId="6" fillId="0" borderId="15" xfId="0" applyNumberFormat="1" applyFont="1" applyFill="1" applyBorder="1" applyAlignment="1">
      <alignment horizontal="left" vertical="center" wrapText="1"/>
    </xf>
    <xf numFmtId="173" fontId="6" fillId="0" borderId="13" xfId="0" applyNumberFormat="1" applyFont="1" applyFill="1" applyBorder="1" applyAlignment="1">
      <alignment horizontal="center" vertical="center" wrapText="1"/>
    </xf>
    <xf numFmtId="173" fontId="6" fillId="0" borderId="15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0"/>
  <sheetViews>
    <sheetView tabSelected="1" zoomScalePageLayoutView="0" workbookViewId="0" topLeftCell="A1">
      <selection activeCell="A4" sqref="A4:IV4"/>
    </sheetView>
  </sheetViews>
  <sheetFormatPr defaultColWidth="9.00390625" defaultRowHeight="12.75"/>
  <cols>
    <col min="1" max="1" width="28.625" style="3" customWidth="1"/>
    <col min="2" max="2" width="77.50390625" style="3" customWidth="1"/>
    <col min="3" max="3" width="24.375" style="3" customWidth="1"/>
    <col min="4" max="4" width="22.375" style="14" customWidth="1"/>
    <col min="5" max="5" width="20.125" style="14" customWidth="1"/>
    <col min="6" max="6" width="21.375" style="14" customWidth="1"/>
    <col min="7" max="7" width="23.875" style="14" customWidth="1"/>
    <col min="8" max="8" width="19.50390625" style="14" customWidth="1"/>
    <col min="9" max="9" width="38.375" style="14" customWidth="1"/>
    <col min="10" max="16384" width="9.375" style="3" customWidth="1"/>
  </cols>
  <sheetData>
    <row r="2" spans="2:9" ht="63.75" customHeight="1">
      <c r="B2" s="20" t="s">
        <v>126</v>
      </c>
      <c r="C2" s="20"/>
      <c r="D2" s="20"/>
      <c r="E2" s="20"/>
      <c r="F2" s="20"/>
      <c r="G2" s="20"/>
      <c r="H2" s="20"/>
      <c r="I2" s="3"/>
    </row>
    <row r="3" ht="18.75">
      <c r="I3" s="19" t="s">
        <v>130</v>
      </c>
    </row>
    <row r="4" spans="1:9" ht="150">
      <c r="A4" s="2" t="s">
        <v>53</v>
      </c>
      <c r="B4" s="7" t="s">
        <v>52</v>
      </c>
      <c r="C4" s="1" t="s">
        <v>127</v>
      </c>
      <c r="D4" s="1" t="s">
        <v>128</v>
      </c>
      <c r="E4" s="1" t="s">
        <v>129</v>
      </c>
      <c r="F4" s="16" t="s">
        <v>60</v>
      </c>
      <c r="G4" s="16" t="s">
        <v>61</v>
      </c>
      <c r="H4" s="16" t="s">
        <v>58</v>
      </c>
      <c r="I4" s="1" t="s">
        <v>59</v>
      </c>
    </row>
    <row r="5" spans="1:9" ht="93" customHeight="1">
      <c r="A5" s="17" t="s">
        <v>62</v>
      </c>
      <c r="B5" s="4" t="s">
        <v>0</v>
      </c>
      <c r="C5" s="8">
        <v>214540</v>
      </c>
      <c r="D5" s="8">
        <v>249009.7</v>
      </c>
      <c r="E5" s="9">
        <v>263790.4</v>
      </c>
      <c r="F5" s="9">
        <f>E5-D5</f>
        <v>14780.700000000012</v>
      </c>
      <c r="G5" s="9">
        <f>E5-C5</f>
        <v>49250.40000000002</v>
      </c>
      <c r="H5" s="10">
        <f>IF(C5&gt;0,E5/C5-1,1)</f>
        <v>0.22956278549454656</v>
      </c>
      <c r="I5" s="23" t="s">
        <v>156</v>
      </c>
    </row>
    <row r="6" spans="1:9" ht="148.5" customHeight="1">
      <c r="A6" s="17" t="s">
        <v>63</v>
      </c>
      <c r="B6" s="4" t="s">
        <v>1</v>
      </c>
      <c r="C6" s="8">
        <v>1735</v>
      </c>
      <c r="D6" s="8">
        <v>1585</v>
      </c>
      <c r="E6" s="9">
        <v>1559.6</v>
      </c>
      <c r="F6" s="9">
        <f aca="true" t="shared" si="0" ref="F6:F64">E6-D6</f>
        <v>-25.40000000000009</v>
      </c>
      <c r="G6" s="9">
        <f aca="true" t="shared" si="1" ref="G6:G64">E6-C6</f>
        <v>-175.4000000000001</v>
      </c>
      <c r="H6" s="10">
        <f aca="true" t="shared" si="2" ref="H6:H66">IF(C6&gt;0,E6/C6-1,1)</f>
        <v>-0.10109510086455331</v>
      </c>
      <c r="I6" s="24"/>
    </row>
    <row r="7" spans="1:9" ht="57.75" customHeight="1">
      <c r="A7" s="17" t="s">
        <v>64</v>
      </c>
      <c r="B7" s="4" t="s">
        <v>2</v>
      </c>
      <c r="C7" s="8">
        <v>1091</v>
      </c>
      <c r="D7" s="8">
        <v>1571</v>
      </c>
      <c r="E7" s="9">
        <v>1588.9</v>
      </c>
      <c r="F7" s="9">
        <f t="shared" si="0"/>
        <v>17.90000000000009</v>
      </c>
      <c r="G7" s="9">
        <f t="shared" si="1"/>
        <v>497.9000000000001</v>
      </c>
      <c r="H7" s="10">
        <f t="shared" si="2"/>
        <v>0.4563703024747938</v>
      </c>
      <c r="I7" s="18" t="s">
        <v>157</v>
      </c>
    </row>
    <row r="8" spans="1:9" ht="135.75" customHeight="1">
      <c r="A8" s="17" t="s">
        <v>65</v>
      </c>
      <c r="B8" s="4" t="s">
        <v>3</v>
      </c>
      <c r="C8" s="8">
        <v>1809</v>
      </c>
      <c r="D8" s="8">
        <v>2109</v>
      </c>
      <c r="E8" s="9">
        <v>2172.1</v>
      </c>
      <c r="F8" s="9">
        <f t="shared" si="0"/>
        <v>63.09999999999991</v>
      </c>
      <c r="G8" s="9">
        <f t="shared" si="1"/>
        <v>363.0999999999999</v>
      </c>
      <c r="H8" s="10">
        <f t="shared" si="2"/>
        <v>0.2007186290768379</v>
      </c>
      <c r="I8" s="18" t="s">
        <v>111</v>
      </c>
    </row>
    <row r="9" spans="1:9" ht="92.25" customHeight="1">
      <c r="A9" s="17" t="s">
        <v>66</v>
      </c>
      <c r="B9" s="4" t="s">
        <v>4</v>
      </c>
      <c r="C9" s="11">
        <v>9651</v>
      </c>
      <c r="D9" s="11">
        <v>12595</v>
      </c>
      <c r="E9" s="9">
        <v>12474.8</v>
      </c>
      <c r="F9" s="9">
        <f t="shared" si="0"/>
        <v>-120.20000000000073</v>
      </c>
      <c r="G9" s="9">
        <f t="shared" si="1"/>
        <v>2823.7999999999993</v>
      </c>
      <c r="H9" s="10">
        <f t="shared" si="2"/>
        <v>0.29259144130141945</v>
      </c>
      <c r="I9" s="23" t="s">
        <v>112</v>
      </c>
    </row>
    <row r="10" spans="1:9" ht="131.25">
      <c r="A10" s="17" t="s">
        <v>67</v>
      </c>
      <c r="B10" s="4" t="s">
        <v>5</v>
      </c>
      <c r="C10" s="8">
        <v>96</v>
      </c>
      <c r="D10" s="8">
        <v>126</v>
      </c>
      <c r="E10" s="9">
        <v>126.6</v>
      </c>
      <c r="F10" s="9">
        <f t="shared" si="0"/>
        <v>0.5999999999999943</v>
      </c>
      <c r="G10" s="9">
        <f t="shared" si="1"/>
        <v>30.599999999999994</v>
      </c>
      <c r="H10" s="10">
        <f t="shared" si="2"/>
        <v>0.31874999999999987</v>
      </c>
      <c r="I10" s="25"/>
    </row>
    <row r="11" spans="1:9" ht="93" customHeight="1">
      <c r="A11" s="17" t="s">
        <v>68</v>
      </c>
      <c r="B11" s="4" t="s">
        <v>6</v>
      </c>
      <c r="C11" s="8">
        <v>20445</v>
      </c>
      <c r="D11" s="8">
        <v>20237</v>
      </c>
      <c r="E11" s="9">
        <v>20174.3</v>
      </c>
      <c r="F11" s="9">
        <f t="shared" si="0"/>
        <v>-62.70000000000073</v>
      </c>
      <c r="G11" s="9">
        <f t="shared" si="1"/>
        <v>-270.7000000000007</v>
      </c>
      <c r="H11" s="10">
        <f t="shared" si="2"/>
        <v>-0.013240401076057728</v>
      </c>
      <c r="I11" s="25"/>
    </row>
    <row r="12" spans="1:9" ht="93.75" customHeight="1">
      <c r="A12" s="17" t="s">
        <v>69</v>
      </c>
      <c r="B12" s="4" t="s">
        <v>42</v>
      </c>
      <c r="C12" s="8">
        <v>-1930</v>
      </c>
      <c r="D12" s="8">
        <v>-2396</v>
      </c>
      <c r="E12" s="9">
        <v>-2416.1</v>
      </c>
      <c r="F12" s="9">
        <f t="shared" si="0"/>
        <v>-20.09999999999991</v>
      </c>
      <c r="G12" s="9">
        <f t="shared" si="1"/>
        <v>-486.0999999999999</v>
      </c>
      <c r="H12" s="10">
        <f t="shared" si="2"/>
        <v>1</v>
      </c>
      <c r="I12" s="24"/>
    </row>
    <row r="13" spans="1:9" ht="37.5">
      <c r="A13" s="17" t="s">
        <v>70</v>
      </c>
      <c r="B13" s="4" t="s">
        <v>7</v>
      </c>
      <c r="C13" s="8">
        <v>7124</v>
      </c>
      <c r="D13" s="8">
        <v>9824</v>
      </c>
      <c r="E13" s="9">
        <v>10297.6</v>
      </c>
      <c r="F13" s="9">
        <f t="shared" si="0"/>
        <v>473.60000000000036</v>
      </c>
      <c r="G13" s="9">
        <f t="shared" si="1"/>
        <v>3173.6000000000004</v>
      </c>
      <c r="H13" s="10">
        <f t="shared" si="2"/>
        <v>0.4454800673778776</v>
      </c>
      <c r="I13" s="23" t="s">
        <v>158</v>
      </c>
    </row>
    <row r="14" spans="1:9" ht="56.25">
      <c r="A14" s="17" t="s">
        <v>71</v>
      </c>
      <c r="B14" s="4" t="s">
        <v>49</v>
      </c>
      <c r="C14" s="8"/>
      <c r="D14" s="8">
        <v>19</v>
      </c>
      <c r="E14" s="9">
        <v>18.3</v>
      </c>
      <c r="F14" s="9">
        <f t="shared" si="0"/>
        <v>-0.6999999999999993</v>
      </c>
      <c r="G14" s="9">
        <f t="shared" si="1"/>
        <v>18.3</v>
      </c>
      <c r="H14" s="10">
        <f t="shared" si="2"/>
        <v>1</v>
      </c>
      <c r="I14" s="25"/>
    </row>
    <row r="15" spans="1:9" ht="56.25">
      <c r="A15" s="17" t="s">
        <v>73</v>
      </c>
      <c r="B15" s="4" t="s">
        <v>8</v>
      </c>
      <c r="C15" s="8">
        <v>3538</v>
      </c>
      <c r="D15" s="8">
        <v>6038</v>
      </c>
      <c r="E15" s="9">
        <v>6156.5</v>
      </c>
      <c r="F15" s="9">
        <f t="shared" si="0"/>
        <v>118.5</v>
      </c>
      <c r="G15" s="9">
        <f t="shared" si="1"/>
        <v>2618.5</v>
      </c>
      <c r="H15" s="10">
        <f t="shared" si="2"/>
        <v>0.7401074053137366</v>
      </c>
      <c r="I15" s="25"/>
    </row>
    <row r="16" spans="1:9" ht="75">
      <c r="A16" s="17" t="s">
        <v>72</v>
      </c>
      <c r="B16" s="4" t="s">
        <v>56</v>
      </c>
      <c r="C16" s="8"/>
      <c r="D16" s="8">
        <v>8.5</v>
      </c>
      <c r="E16" s="9">
        <v>8.2</v>
      </c>
      <c r="F16" s="9">
        <f t="shared" si="0"/>
        <v>-0.3000000000000007</v>
      </c>
      <c r="G16" s="9">
        <f t="shared" si="1"/>
        <v>8.2</v>
      </c>
      <c r="H16" s="10">
        <f t="shared" si="2"/>
        <v>1</v>
      </c>
      <c r="I16" s="25"/>
    </row>
    <row r="17" spans="1:9" ht="37.5">
      <c r="A17" s="17" t="s">
        <v>74</v>
      </c>
      <c r="B17" s="4" t="s">
        <v>9</v>
      </c>
      <c r="C17" s="8">
        <v>2199</v>
      </c>
      <c r="D17" s="8">
        <v>0</v>
      </c>
      <c r="E17" s="9">
        <v>-345.6</v>
      </c>
      <c r="F17" s="9">
        <f t="shared" si="0"/>
        <v>-345.6</v>
      </c>
      <c r="G17" s="9">
        <f t="shared" si="1"/>
        <v>-2544.6</v>
      </c>
      <c r="H17" s="10">
        <f t="shared" si="2"/>
        <v>-1.157162346521146</v>
      </c>
      <c r="I17" s="24"/>
    </row>
    <row r="18" spans="1:9" ht="37.5">
      <c r="A18" s="17" t="s">
        <v>75</v>
      </c>
      <c r="B18" s="4" t="s">
        <v>10</v>
      </c>
      <c r="C18" s="8">
        <v>20866</v>
      </c>
      <c r="D18" s="8">
        <v>18066</v>
      </c>
      <c r="E18" s="9">
        <v>18012.5</v>
      </c>
      <c r="F18" s="9">
        <f t="shared" si="0"/>
        <v>-53.5</v>
      </c>
      <c r="G18" s="9">
        <f t="shared" si="1"/>
        <v>-2853.5</v>
      </c>
      <c r="H18" s="10">
        <f t="shared" si="2"/>
        <v>-0.1367535704016103</v>
      </c>
      <c r="I18" s="18" t="s">
        <v>159</v>
      </c>
    </row>
    <row r="19" spans="1:9" ht="56.25">
      <c r="A19" s="17" t="s">
        <v>76</v>
      </c>
      <c r="B19" s="4" t="s">
        <v>43</v>
      </c>
      <c r="C19" s="8"/>
      <c r="D19" s="8">
        <v>0.7</v>
      </c>
      <c r="E19" s="9">
        <v>3</v>
      </c>
      <c r="F19" s="9">
        <f t="shared" si="0"/>
        <v>2.3</v>
      </c>
      <c r="G19" s="9">
        <f t="shared" si="1"/>
        <v>3</v>
      </c>
      <c r="H19" s="10">
        <f t="shared" si="2"/>
        <v>1</v>
      </c>
      <c r="I19" s="18" t="s">
        <v>113</v>
      </c>
    </row>
    <row r="20" spans="1:9" ht="93.75">
      <c r="A20" s="17" t="s">
        <v>77</v>
      </c>
      <c r="B20" s="4" t="s">
        <v>11</v>
      </c>
      <c r="C20" s="8">
        <v>420</v>
      </c>
      <c r="D20" s="8">
        <v>1010</v>
      </c>
      <c r="E20" s="9">
        <v>1012.9</v>
      </c>
      <c r="F20" s="9">
        <f t="shared" si="0"/>
        <v>2.8999999999999773</v>
      </c>
      <c r="G20" s="9">
        <f t="shared" si="1"/>
        <v>592.9</v>
      </c>
      <c r="H20" s="10">
        <f t="shared" si="2"/>
        <v>1.4116666666666666</v>
      </c>
      <c r="I20" s="18" t="s">
        <v>114</v>
      </c>
    </row>
    <row r="21" spans="1:9" ht="56.25">
      <c r="A21" s="17" t="s">
        <v>78</v>
      </c>
      <c r="B21" s="4" t="s">
        <v>12</v>
      </c>
      <c r="C21" s="8">
        <v>280</v>
      </c>
      <c r="D21" s="8">
        <v>930</v>
      </c>
      <c r="E21" s="9">
        <v>1089.6</v>
      </c>
      <c r="F21" s="9">
        <f t="shared" si="0"/>
        <v>159.5999999999999</v>
      </c>
      <c r="G21" s="9">
        <f t="shared" si="1"/>
        <v>809.5999999999999</v>
      </c>
      <c r="H21" s="10">
        <f t="shared" si="2"/>
        <v>2.891428571428571</v>
      </c>
      <c r="I21" s="18" t="s">
        <v>115</v>
      </c>
    </row>
    <row r="22" spans="1:9" ht="75">
      <c r="A22" s="17" t="s">
        <v>79</v>
      </c>
      <c r="B22" s="4" t="s">
        <v>13</v>
      </c>
      <c r="C22" s="8"/>
      <c r="D22" s="8"/>
      <c r="E22" s="9">
        <v>16.5</v>
      </c>
      <c r="F22" s="9">
        <f t="shared" si="0"/>
        <v>16.5</v>
      </c>
      <c r="G22" s="9">
        <f t="shared" si="1"/>
        <v>16.5</v>
      </c>
      <c r="H22" s="10">
        <f t="shared" si="2"/>
        <v>1</v>
      </c>
      <c r="I22" s="18" t="s">
        <v>124</v>
      </c>
    </row>
    <row r="23" spans="1:9" ht="37.5">
      <c r="A23" s="17" t="s">
        <v>80</v>
      </c>
      <c r="B23" s="4" t="s">
        <v>14</v>
      </c>
      <c r="C23" s="8">
        <v>30</v>
      </c>
      <c r="D23" s="8">
        <v>30</v>
      </c>
      <c r="E23" s="9">
        <v>30</v>
      </c>
      <c r="F23" s="9">
        <f t="shared" si="0"/>
        <v>0</v>
      </c>
      <c r="G23" s="9">
        <f t="shared" si="1"/>
        <v>0</v>
      </c>
      <c r="H23" s="10">
        <f t="shared" si="2"/>
        <v>0</v>
      </c>
      <c r="I23" s="18"/>
    </row>
    <row r="24" spans="1:9" ht="75">
      <c r="A24" s="17" t="s">
        <v>81</v>
      </c>
      <c r="B24" s="4" t="s">
        <v>44</v>
      </c>
      <c r="C24" s="8"/>
      <c r="D24" s="8">
        <v>0.9</v>
      </c>
      <c r="E24" s="9">
        <v>0.9</v>
      </c>
      <c r="F24" s="9">
        <f t="shared" si="0"/>
        <v>0</v>
      </c>
      <c r="G24" s="9">
        <f t="shared" si="1"/>
        <v>0.9</v>
      </c>
      <c r="H24" s="10">
        <f t="shared" si="2"/>
        <v>1</v>
      </c>
      <c r="I24" s="18" t="s">
        <v>116</v>
      </c>
    </row>
    <row r="25" spans="1:9" ht="131.25">
      <c r="A25" s="17" t="s">
        <v>132</v>
      </c>
      <c r="B25" s="4" t="s">
        <v>133</v>
      </c>
      <c r="C25" s="8"/>
      <c r="D25" s="8">
        <v>17200</v>
      </c>
      <c r="E25" s="9">
        <v>17392.1</v>
      </c>
      <c r="F25" s="9">
        <f>E25-D25</f>
        <v>192.09999999999854</v>
      </c>
      <c r="G25" s="9">
        <f>E25-C25</f>
        <v>17392.1</v>
      </c>
      <c r="H25" s="10">
        <f>IF(C25&gt;0,E25/C25-1,1)</f>
        <v>1</v>
      </c>
      <c r="I25" s="26"/>
    </row>
    <row r="26" spans="1:9" ht="112.5">
      <c r="A26" s="17" t="s">
        <v>82</v>
      </c>
      <c r="B26" s="4" t="s">
        <v>15</v>
      </c>
      <c r="C26" s="8">
        <v>17200</v>
      </c>
      <c r="D26" s="8"/>
      <c r="E26" s="8"/>
      <c r="F26" s="9">
        <f t="shared" si="0"/>
        <v>0</v>
      </c>
      <c r="G26" s="9">
        <f t="shared" si="1"/>
        <v>-17200</v>
      </c>
      <c r="H26" s="10">
        <f t="shared" si="2"/>
        <v>-1</v>
      </c>
      <c r="I26" s="28"/>
    </row>
    <row r="27" spans="1:9" ht="112.5">
      <c r="A27" s="17" t="s">
        <v>83</v>
      </c>
      <c r="B27" s="4" t="s">
        <v>16</v>
      </c>
      <c r="C27" s="8">
        <v>180</v>
      </c>
      <c r="D27" s="8">
        <v>450</v>
      </c>
      <c r="E27" s="9">
        <v>534</v>
      </c>
      <c r="F27" s="9">
        <f t="shared" si="0"/>
        <v>84</v>
      </c>
      <c r="G27" s="9">
        <f t="shared" si="1"/>
        <v>354</v>
      </c>
      <c r="H27" s="10">
        <f t="shared" si="2"/>
        <v>1.9666666666666668</v>
      </c>
      <c r="I27" s="18" t="s">
        <v>117</v>
      </c>
    </row>
    <row r="28" spans="1:9" ht="112.5">
      <c r="A28" s="17" t="s">
        <v>84</v>
      </c>
      <c r="B28" s="4" t="s">
        <v>17</v>
      </c>
      <c r="C28" s="8">
        <v>320</v>
      </c>
      <c r="D28" s="8">
        <v>220</v>
      </c>
      <c r="E28" s="9">
        <v>337.2</v>
      </c>
      <c r="F28" s="9">
        <f t="shared" si="0"/>
        <v>117.19999999999999</v>
      </c>
      <c r="G28" s="9">
        <f t="shared" si="1"/>
        <v>17.19999999999999</v>
      </c>
      <c r="H28" s="10">
        <f t="shared" si="2"/>
        <v>0.053749999999999964</v>
      </c>
      <c r="I28" s="18"/>
    </row>
    <row r="29" spans="1:9" ht="93.75">
      <c r="A29" s="17" t="s">
        <v>85</v>
      </c>
      <c r="B29" s="4" t="s">
        <v>18</v>
      </c>
      <c r="C29" s="8">
        <v>2233</v>
      </c>
      <c r="D29" s="8">
        <v>2533</v>
      </c>
      <c r="E29" s="9">
        <v>2678.8</v>
      </c>
      <c r="F29" s="9">
        <f t="shared" si="0"/>
        <v>145.80000000000018</v>
      </c>
      <c r="G29" s="9">
        <f t="shared" si="1"/>
        <v>445.8000000000002</v>
      </c>
      <c r="H29" s="10">
        <f t="shared" si="2"/>
        <v>0.19964173757277215</v>
      </c>
      <c r="I29" s="18" t="s">
        <v>117</v>
      </c>
    </row>
    <row r="30" spans="1:9" ht="168.75">
      <c r="A30" s="17" t="s">
        <v>86</v>
      </c>
      <c r="B30" s="4" t="s">
        <v>54</v>
      </c>
      <c r="C30" s="8"/>
      <c r="D30" s="8">
        <v>1.6</v>
      </c>
      <c r="E30" s="9">
        <v>1.6</v>
      </c>
      <c r="F30" s="9">
        <f t="shared" si="0"/>
        <v>0</v>
      </c>
      <c r="G30" s="9">
        <f t="shared" si="1"/>
        <v>1.6</v>
      </c>
      <c r="H30" s="10">
        <f t="shared" si="2"/>
        <v>1</v>
      </c>
      <c r="I30" s="18" t="s">
        <v>119</v>
      </c>
    </row>
    <row r="31" spans="1:9" ht="112.5">
      <c r="A31" s="17" t="s">
        <v>87</v>
      </c>
      <c r="B31" s="4" t="s">
        <v>50</v>
      </c>
      <c r="C31" s="8">
        <v>277</v>
      </c>
      <c r="D31" s="8">
        <v>2377</v>
      </c>
      <c r="E31" s="9">
        <v>2723</v>
      </c>
      <c r="F31" s="9">
        <f t="shared" si="0"/>
        <v>346</v>
      </c>
      <c r="G31" s="9">
        <f t="shared" si="1"/>
        <v>2446</v>
      </c>
      <c r="H31" s="10">
        <f t="shared" si="2"/>
        <v>8.830324909747292</v>
      </c>
      <c r="I31" s="18" t="s">
        <v>118</v>
      </c>
    </row>
    <row r="32" spans="1:9" ht="37.5">
      <c r="A32" s="17" t="s">
        <v>88</v>
      </c>
      <c r="B32" s="4" t="s">
        <v>19</v>
      </c>
      <c r="C32" s="8">
        <v>350</v>
      </c>
      <c r="D32" s="8">
        <v>314</v>
      </c>
      <c r="E32" s="9">
        <v>314.2</v>
      </c>
      <c r="F32" s="9">
        <f t="shared" si="0"/>
        <v>0.19999999999998863</v>
      </c>
      <c r="G32" s="9">
        <f t="shared" si="1"/>
        <v>-35.80000000000001</v>
      </c>
      <c r="H32" s="10">
        <f t="shared" si="2"/>
        <v>-0.10228571428571431</v>
      </c>
      <c r="I32" s="23" t="s">
        <v>160</v>
      </c>
    </row>
    <row r="33" spans="1:9" ht="37.5">
      <c r="A33" s="17" t="s">
        <v>89</v>
      </c>
      <c r="B33" s="4" t="s">
        <v>45</v>
      </c>
      <c r="C33" s="8">
        <v>1</v>
      </c>
      <c r="D33" s="8">
        <v>0.1</v>
      </c>
      <c r="E33" s="9">
        <v>0.1</v>
      </c>
      <c r="F33" s="9">
        <f t="shared" si="0"/>
        <v>0</v>
      </c>
      <c r="G33" s="9">
        <f t="shared" si="1"/>
        <v>-0.9</v>
      </c>
      <c r="H33" s="10">
        <f t="shared" si="2"/>
        <v>-0.9</v>
      </c>
      <c r="I33" s="25"/>
    </row>
    <row r="34" spans="1:9" ht="37.5">
      <c r="A34" s="17" t="s">
        <v>90</v>
      </c>
      <c r="B34" s="4" t="s">
        <v>20</v>
      </c>
      <c r="C34" s="8">
        <v>110</v>
      </c>
      <c r="D34" s="8">
        <v>84</v>
      </c>
      <c r="E34" s="9">
        <v>84.4</v>
      </c>
      <c r="F34" s="9">
        <f t="shared" si="0"/>
        <v>0.4000000000000057</v>
      </c>
      <c r="G34" s="9">
        <f t="shared" si="1"/>
        <v>-25.599999999999994</v>
      </c>
      <c r="H34" s="10">
        <f t="shared" si="2"/>
        <v>-0.23272727272727267</v>
      </c>
      <c r="I34" s="25"/>
    </row>
    <row r="35" spans="1:9" ht="37.5">
      <c r="A35" s="17" t="s">
        <v>91</v>
      </c>
      <c r="B35" s="4" t="s">
        <v>21</v>
      </c>
      <c r="C35" s="8">
        <v>19657</v>
      </c>
      <c r="D35" s="8">
        <v>13506</v>
      </c>
      <c r="E35" s="9">
        <v>17239.3</v>
      </c>
      <c r="F35" s="9">
        <f t="shared" si="0"/>
        <v>3733.2999999999993</v>
      </c>
      <c r="G35" s="9">
        <f t="shared" si="1"/>
        <v>-2417.7000000000007</v>
      </c>
      <c r="H35" s="10">
        <f t="shared" si="2"/>
        <v>-0.12299435315663632</v>
      </c>
      <c r="I35" s="24"/>
    </row>
    <row r="36" spans="1:9" ht="56.25">
      <c r="A36" s="17" t="s">
        <v>92</v>
      </c>
      <c r="B36" s="4" t="s">
        <v>22</v>
      </c>
      <c r="C36" s="8">
        <v>2500</v>
      </c>
      <c r="D36" s="8">
        <v>3910</v>
      </c>
      <c r="E36" s="9">
        <v>3930.1</v>
      </c>
      <c r="F36" s="9">
        <f t="shared" si="0"/>
        <v>20.09999999999991</v>
      </c>
      <c r="G36" s="9">
        <f t="shared" si="1"/>
        <v>1430.1</v>
      </c>
      <c r="H36" s="10">
        <f t="shared" si="2"/>
        <v>0.5720399999999999</v>
      </c>
      <c r="I36" s="18" t="s">
        <v>120</v>
      </c>
    </row>
    <row r="37" spans="1:9" ht="112.5">
      <c r="A37" s="17" t="s">
        <v>93</v>
      </c>
      <c r="B37" s="4" t="s">
        <v>23</v>
      </c>
      <c r="C37" s="8">
        <v>463</v>
      </c>
      <c r="D37" s="8">
        <v>3374.2</v>
      </c>
      <c r="E37" s="9">
        <v>4542.9</v>
      </c>
      <c r="F37" s="9">
        <f t="shared" si="0"/>
        <v>1168.6999999999998</v>
      </c>
      <c r="G37" s="9">
        <f t="shared" si="1"/>
        <v>4079.8999999999996</v>
      </c>
      <c r="H37" s="10">
        <f t="shared" si="2"/>
        <v>8.811879049676024</v>
      </c>
      <c r="I37" s="18" t="s">
        <v>161</v>
      </c>
    </row>
    <row r="38" spans="1:9" ht="131.25">
      <c r="A38" s="17" t="s">
        <v>94</v>
      </c>
      <c r="B38" s="4" t="s">
        <v>24</v>
      </c>
      <c r="C38" s="8">
        <v>5233</v>
      </c>
      <c r="D38" s="8">
        <v>6257.4</v>
      </c>
      <c r="E38" s="9">
        <v>6821.2</v>
      </c>
      <c r="F38" s="9">
        <f t="shared" si="0"/>
        <v>563.8000000000002</v>
      </c>
      <c r="G38" s="9">
        <f t="shared" si="1"/>
        <v>1588.1999999999998</v>
      </c>
      <c r="H38" s="10">
        <f t="shared" si="2"/>
        <v>0.30349703802789985</v>
      </c>
      <c r="I38" s="23" t="s">
        <v>121</v>
      </c>
    </row>
    <row r="39" spans="1:9" ht="131.25">
      <c r="A39" s="17" t="s">
        <v>131</v>
      </c>
      <c r="B39" s="4" t="s">
        <v>133</v>
      </c>
      <c r="C39" s="8"/>
      <c r="D39" s="8">
        <v>7766</v>
      </c>
      <c r="E39" s="9">
        <v>8119.2</v>
      </c>
      <c r="F39" s="9">
        <f t="shared" si="0"/>
        <v>353.1999999999998</v>
      </c>
      <c r="G39" s="9">
        <f t="shared" si="1"/>
        <v>8119.2</v>
      </c>
      <c r="H39" s="10">
        <f t="shared" si="2"/>
        <v>1</v>
      </c>
      <c r="I39" s="25"/>
    </row>
    <row r="40" spans="1:9" ht="75">
      <c r="A40" s="17" t="s">
        <v>95</v>
      </c>
      <c r="B40" s="4" t="s">
        <v>25</v>
      </c>
      <c r="C40" s="8">
        <v>7766</v>
      </c>
      <c r="D40" s="8"/>
      <c r="E40" s="9"/>
      <c r="F40" s="9">
        <f t="shared" si="0"/>
        <v>0</v>
      </c>
      <c r="G40" s="9">
        <f t="shared" si="1"/>
        <v>-7766</v>
      </c>
      <c r="H40" s="10">
        <f t="shared" si="2"/>
        <v>-1</v>
      </c>
      <c r="I40" s="25"/>
    </row>
    <row r="41" spans="1:9" ht="93.75">
      <c r="A41" s="17" t="s">
        <v>96</v>
      </c>
      <c r="B41" s="4" t="s">
        <v>26</v>
      </c>
      <c r="C41" s="8">
        <v>567</v>
      </c>
      <c r="D41" s="8">
        <v>617</v>
      </c>
      <c r="E41" s="9">
        <v>632.3</v>
      </c>
      <c r="F41" s="9">
        <f t="shared" si="0"/>
        <v>15.299999999999955</v>
      </c>
      <c r="G41" s="9">
        <f t="shared" si="1"/>
        <v>65.29999999999995</v>
      </c>
      <c r="H41" s="10">
        <f t="shared" si="2"/>
        <v>0.11516754850088184</v>
      </c>
      <c r="I41" s="24"/>
    </row>
    <row r="42" spans="1:9" ht="112.5">
      <c r="A42" s="17" t="s">
        <v>97</v>
      </c>
      <c r="B42" s="4" t="s">
        <v>51</v>
      </c>
      <c r="C42" s="8">
        <v>3237</v>
      </c>
      <c r="D42" s="8">
        <v>1737</v>
      </c>
      <c r="E42" s="9">
        <v>1857.4</v>
      </c>
      <c r="F42" s="9">
        <f t="shared" si="0"/>
        <v>120.40000000000009</v>
      </c>
      <c r="G42" s="9">
        <f t="shared" si="1"/>
        <v>-1379.6</v>
      </c>
      <c r="H42" s="10">
        <f t="shared" si="2"/>
        <v>-0.42619709607661416</v>
      </c>
      <c r="I42" s="18" t="s">
        <v>162</v>
      </c>
    </row>
    <row r="43" spans="1:9" ht="112.5">
      <c r="A43" s="17" t="s">
        <v>98</v>
      </c>
      <c r="B43" s="4" t="s">
        <v>27</v>
      </c>
      <c r="C43" s="8">
        <v>30</v>
      </c>
      <c r="D43" s="8">
        <v>46</v>
      </c>
      <c r="E43" s="9">
        <v>46.3</v>
      </c>
      <c r="F43" s="9">
        <f t="shared" si="0"/>
        <v>0.29999999999999716</v>
      </c>
      <c r="G43" s="9">
        <f t="shared" si="1"/>
        <v>16.299999999999997</v>
      </c>
      <c r="H43" s="10">
        <f t="shared" si="2"/>
        <v>0.5433333333333332</v>
      </c>
      <c r="I43" s="26" t="s">
        <v>125</v>
      </c>
    </row>
    <row r="44" spans="1:9" ht="75">
      <c r="A44" s="17" t="s">
        <v>99</v>
      </c>
      <c r="B44" s="4" t="s">
        <v>28</v>
      </c>
      <c r="C44" s="8">
        <v>16</v>
      </c>
      <c r="D44" s="8">
        <v>17</v>
      </c>
      <c r="E44" s="9">
        <v>21.6</v>
      </c>
      <c r="F44" s="9">
        <f t="shared" si="0"/>
        <v>4.600000000000001</v>
      </c>
      <c r="G44" s="9">
        <f t="shared" si="1"/>
        <v>5.600000000000001</v>
      </c>
      <c r="H44" s="10">
        <f t="shared" si="2"/>
        <v>0.3500000000000001</v>
      </c>
      <c r="I44" s="27"/>
    </row>
    <row r="45" spans="1:9" ht="93.75">
      <c r="A45" s="17" t="s">
        <v>100</v>
      </c>
      <c r="B45" s="4" t="s">
        <v>29</v>
      </c>
      <c r="C45" s="8">
        <v>30</v>
      </c>
      <c r="D45" s="8"/>
      <c r="E45" s="9">
        <v>0</v>
      </c>
      <c r="F45" s="9">
        <f t="shared" si="0"/>
        <v>0</v>
      </c>
      <c r="G45" s="9">
        <f t="shared" si="1"/>
        <v>-30</v>
      </c>
      <c r="H45" s="10">
        <f t="shared" si="2"/>
        <v>-1</v>
      </c>
      <c r="I45" s="27"/>
    </row>
    <row r="46" spans="1:9" ht="37.5">
      <c r="A46" s="17" t="s">
        <v>101</v>
      </c>
      <c r="B46" s="4" t="s">
        <v>57</v>
      </c>
      <c r="C46" s="8"/>
      <c r="D46" s="8">
        <v>3</v>
      </c>
      <c r="E46" s="9">
        <v>3</v>
      </c>
      <c r="F46" s="9">
        <f t="shared" si="0"/>
        <v>0</v>
      </c>
      <c r="G46" s="9">
        <f t="shared" si="1"/>
        <v>3</v>
      </c>
      <c r="H46" s="10">
        <f t="shared" si="2"/>
        <v>1</v>
      </c>
      <c r="I46" s="27"/>
    </row>
    <row r="47" spans="1:9" ht="56.25">
      <c r="A47" s="17" t="s">
        <v>102</v>
      </c>
      <c r="B47" s="4" t="s">
        <v>30</v>
      </c>
      <c r="C47" s="8">
        <v>300</v>
      </c>
      <c r="D47" s="8">
        <v>200</v>
      </c>
      <c r="E47" s="9">
        <v>265.8</v>
      </c>
      <c r="F47" s="9">
        <f t="shared" si="0"/>
        <v>65.80000000000001</v>
      </c>
      <c r="G47" s="9">
        <f t="shared" si="1"/>
        <v>-34.19999999999999</v>
      </c>
      <c r="H47" s="10">
        <f t="shared" si="2"/>
        <v>-0.11399999999999999</v>
      </c>
      <c r="I47" s="27"/>
    </row>
    <row r="48" spans="1:9" ht="56.25">
      <c r="A48" s="17" t="s">
        <v>103</v>
      </c>
      <c r="B48" s="4" t="s">
        <v>31</v>
      </c>
      <c r="C48" s="8">
        <v>55</v>
      </c>
      <c r="D48" s="8">
        <v>20.3</v>
      </c>
      <c r="E48" s="9">
        <v>23.3</v>
      </c>
      <c r="F48" s="9">
        <f t="shared" si="0"/>
        <v>3</v>
      </c>
      <c r="G48" s="9">
        <f t="shared" si="1"/>
        <v>-31.7</v>
      </c>
      <c r="H48" s="10">
        <f t="shared" si="2"/>
        <v>-0.5763636363636364</v>
      </c>
      <c r="I48" s="27"/>
    </row>
    <row r="49" spans="1:9" ht="37.5">
      <c r="A49" s="17" t="s">
        <v>104</v>
      </c>
      <c r="B49" s="4" t="s">
        <v>32</v>
      </c>
      <c r="C49" s="8">
        <v>600</v>
      </c>
      <c r="D49" s="8">
        <v>450</v>
      </c>
      <c r="E49" s="9">
        <v>549.2</v>
      </c>
      <c r="F49" s="9">
        <f t="shared" si="0"/>
        <v>99.20000000000005</v>
      </c>
      <c r="G49" s="9">
        <f t="shared" si="1"/>
        <v>-50.799999999999955</v>
      </c>
      <c r="H49" s="10">
        <f t="shared" si="2"/>
        <v>-0.08466666666666656</v>
      </c>
      <c r="I49" s="27"/>
    </row>
    <row r="50" spans="1:9" ht="75">
      <c r="A50" s="17" t="s">
        <v>105</v>
      </c>
      <c r="B50" s="4" t="s">
        <v>33</v>
      </c>
      <c r="C50" s="8">
        <v>25</v>
      </c>
      <c r="D50" s="8">
        <v>2</v>
      </c>
      <c r="E50" s="9">
        <v>2</v>
      </c>
      <c r="F50" s="9">
        <f t="shared" si="0"/>
        <v>0</v>
      </c>
      <c r="G50" s="9">
        <f t="shared" si="1"/>
        <v>-23</v>
      </c>
      <c r="H50" s="10">
        <f t="shared" si="2"/>
        <v>-0.92</v>
      </c>
      <c r="I50" s="27"/>
    </row>
    <row r="51" spans="1:9" ht="112.5">
      <c r="A51" s="17" t="s">
        <v>106</v>
      </c>
      <c r="B51" s="4" t="s">
        <v>34</v>
      </c>
      <c r="C51" s="8"/>
      <c r="D51" s="8">
        <v>232</v>
      </c>
      <c r="E51" s="9">
        <v>413.7</v>
      </c>
      <c r="F51" s="9">
        <f t="shared" si="0"/>
        <v>181.7</v>
      </c>
      <c r="G51" s="9">
        <f t="shared" si="1"/>
        <v>413.7</v>
      </c>
      <c r="H51" s="10">
        <f t="shared" si="2"/>
        <v>1</v>
      </c>
      <c r="I51" s="27"/>
    </row>
    <row r="52" spans="1:9" ht="56.25">
      <c r="A52" s="17" t="s">
        <v>134</v>
      </c>
      <c r="B52" s="4" t="s">
        <v>135</v>
      </c>
      <c r="C52" s="8"/>
      <c r="D52" s="8">
        <v>385</v>
      </c>
      <c r="E52" s="9">
        <v>391.2</v>
      </c>
      <c r="F52" s="9">
        <f t="shared" si="0"/>
        <v>6.199999999999989</v>
      </c>
      <c r="G52" s="9">
        <f t="shared" si="1"/>
        <v>391.2</v>
      </c>
      <c r="H52" s="10">
        <f t="shared" si="2"/>
        <v>1</v>
      </c>
      <c r="I52" s="27"/>
    </row>
    <row r="53" spans="1:9" ht="93.75">
      <c r="A53" s="17" t="s">
        <v>107</v>
      </c>
      <c r="B53" s="4" t="s">
        <v>46</v>
      </c>
      <c r="C53" s="8">
        <v>50</v>
      </c>
      <c r="D53" s="8">
        <v>59.5</v>
      </c>
      <c r="E53" s="9">
        <v>88.3</v>
      </c>
      <c r="F53" s="9">
        <f t="shared" si="0"/>
        <v>28.799999999999997</v>
      </c>
      <c r="G53" s="9">
        <f t="shared" si="1"/>
        <v>38.3</v>
      </c>
      <c r="H53" s="10">
        <f t="shared" si="2"/>
        <v>0.766</v>
      </c>
      <c r="I53" s="28"/>
    </row>
    <row r="54" spans="1:9" ht="56.25">
      <c r="A54" s="17" t="s">
        <v>108</v>
      </c>
      <c r="B54" s="4" t="s">
        <v>35</v>
      </c>
      <c r="C54" s="8">
        <v>1674</v>
      </c>
      <c r="D54" s="8">
        <v>30431</v>
      </c>
      <c r="E54" s="11">
        <v>31318.5</v>
      </c>
      <c r="F54" s="9">
        <f t="shared" si="0"/>
        <v>887.5</v>
      </c>
      <c r="G54" s="9">
        <f t="shared" si="1"/>
        <v>29644.5</v>
      </c>
      <c r="H54" s="10">
        <f t="shared" si="2"/>
        <v>17.70878136200717</v>
      </c>
      <c r="I54" s="18" t="s">
        <v>122</v>
      </c>
    </row>
    <row r="55" spans="1:9" ht="37.5">
      <c r="A55" s="17" t="s">
        <v>109</v>
      </c>
      <c r="B55" s="4" t="s">
        <v>47</v>
      </c>
      <c r="C55" s="8"/>
      <c r="D55" s="8"/>
      <c r="E55" s="9">
        <v>3.3</v>
      </c>
      <c r="F55" s="9">
        <f t="shared" si="0"/>
        <v>3.3</v>
      </c>
      <c r="G55" s="9">
        <f t="shared" si="1"/>
        <v>3.3</v>
      </c>
      <c r="H55" s="10">
        <f t="shared" si="2"/>
        <v>1</v>
      </c>
      <c r="I55" s="18" t="s">
        <v>119</v>
      </c>
    </row>
    <row r="56" spans="1:9" ht="37.5">
      <c r="A56" s="17" t="s">
        <v>110</v>
      </c>
      <c r="B56" s="4" t="s">
        <v>36</v>
      </c>
      <c r="C56" s="8">
        <v>121</v>
      </c>
      <c r="D56" s="8">
        <v>0.1</v>
      </c>
      <c r="E56" s="9">
        <v>0.1</v>
      </c>
      <c r="F56" s="9">
        <f t="shared" si="0"/>
        <v>0</v>
      </c>
      <c r="G56" s="9">
        <f t="shared" si="1"/>
        <v>-120.9</v>
      </c>
      <c r="H56" s="10">
        <f t="shared" si="2"/>
        <v>-0.9991735537190083</v>
      </c>
      <c r="I56" s="18" t="s">
        <v>119</v>
      </c>
    </row>
    <row r="57" spans="1:9" ht="56.25" customHeight="1">
      <c r="A57" s="17" t="s">
        <v>136</v>
      </c>
      <c r="B57" s="4" t="s">
        <v>55</v>
      </c>
      <c r="C57" s="8"/>
      <c r="D57" s="8">
        <v>48.6</v>
      </c>
      <c r="E57" s="9">
        <v>48.6</v>
      </c>
      <c r="F57" s="9">
        <f t="shared" si="0"/>
        <v>0</v>
      </c>
      <c r="G57" s="9">
        <f t="shared" si="1"/>
        <v>48.6</v>
      </c>
      <c r="H57" s="10">
        <f t="shared" si="2"/>
        <v>1</v>
      </c>
      <c r="I57" s="18" t="s">
        <v>163</v>
      </c>
    </row>
    <row r="58" spans="1:9" ht="65.25" customHeight="1">
      <c r="A58" s="17" t="s">
        <v>137</v>
      </c>
      <c r="B58" s="4" t="s">
        <v>37</v>
      </c>
      <c r="C58" s="8">
        <v>5057</v>
      </c>
      <c r="D58" s="8">
        <v>31761.9</v>
      </c>
      <c r="E58" s="9">
        <v>13663.3</v>
      </c>
      <c r="F58" s="9">
        <f t="shared" si="0"/>
        <v>-18098.600000000002</v>
      </c>
      <c r="G58" s="9">
        <f t="shared" si="1"/>
        <v>8606.3</v>
      </c>
      <c r="H58" s="10">
        <f t="shared" si="2"/>
        <v>1.7018588095708918</v>
      </c>
      <c r="I58" s="18" t="s">
        <v>163</v>
      </c>
    </row>
    <row r="59" spans="1:9" ht="168.75">
      <c r="A59" s="17" t="s">
        <v>138</v>
      </c>
      <c r="B59" s="4" t="s">
        <v>139</v>
      </c>
      <c r="C59" s="12"/>
      <c r="D59" s="12">
        <v>88633.3</v>
      </c>
      <c r="E59" s="12">
        <v>88633.2</v>
      </c>
      <c r="F59" s="9">
        <f t="shared" si="0"/>
        <v>-0.10000000000582077</v>
      </c>
      <c r="G59" s="9">
        <f t="shared" si="1"/>
        <v>88633.2</v>
      </c>
      <c r="H59" s="10">
        <f t="shared" si="2"/>
        <v>1</v>
      </c>
      <c r="I59" s="18" t="s">
        <v>163</v>
      </c>
    </row>
    <row r="60" spans="1:9" ht="114.75" customHeight="1">
      <c r="A60" s="17" t="s">
        <v>140</v>
      </c>
      <c r="B60" s="4" t="s">
        <v>141</v>
      </c>
      <c r="C60" s="12"/>
      <c r="D60" s="12">
        <v>21111.7</v>
      </c>
      <c r="E60" s="12">
        <v>21111.8</v>
      </c>
      <c r="F60" s="9">
        <f t="shared" si="0"/>
        <v>0.09999999999854481</v>
      </c>
      <c r="G60" s="9">
        <f t="shared" si="1"/>
        <v>21111.8</v>
      </c>
      <c r="H60" s="10">
        <f t="shared" si="2"/>
        <v>1</v>
      </c>
      <c r="I60" s="18" t="s">
        <v>163</v>
      </c>
    </row>
    <row r="61" spans="1:9" ht="58.5" customHeight="1">
      <c r="A61" s="17" t="s">
        <v>142</v>
      </c>
      <c r="B61" s="4" t="s">
        <v>143</v>
      </c>
      <c r="C61" s="12"/>
      <c r="D61" s="12">
        <v>12.1</v>
      </c>
      <c r="E61" s="12">
        <v>12.1</v>
      </c>
      <c r="F61" s="9">
        <f t="shared" si="0"/>
        <v>0</v>
      </c>
      <c r="G61" s="9">
        <f t="shared" si="1"/>
        <v>12.1</v>
      </c>
      <c r="H61" s="10">
        <f t="shared" si="2"/>
        <v>1</v>
      </c>
      <c r="I61" s="18" t="s">
        <v>163</v>
      </c>
    </row>
    <row r="62" spans="1:9" ht="75">
      <c r="A62" s="17" t="s">
        <v>144</v>
      </c>
      <c r="B62" s="6" t="s">
        <v>38</v>
      </c>
      <c r="C62" s="12">
        <v>7606</v>
      </c>
      <c r="D62" s="12">
        <v>16775.3</v>
      </c>
      <c r="E62" s="12">
        <v>16559.4</v>
      </c>
      <c r="F62" s="9">
        <f t="shared" si="0"/>
        <v>-215.89999999999782</v>
      </c>
      <c r="G62" s="9">
        <f t="shared" si="1"/>
        <v>8953.400000000001</v>
      </c>
      <c r="H62" s="10">
        <f t="shared" si="2"/>
        <v>1.1771496187220616</v>
      </c>
      <c r="I62" s="18" t="s">
        <v>163</v>
      </c>
    </row>
    <row r="63" spans="1:9" ht="56.25">
      <c r="A63" s="17" t="s">
        <v>146</v>
      </c>
      <c r="B63" s="4" t="s">
        <v>39</v>
      </c>
      <c r="C63" s="12">
        <v>295078.8</v>
      </c>
      <c r="D63" s="12">
        <v>298358.2</v>
      </c>
      <c r="E63" s="12">
        <v>298153.6</v>
      </c>
      <c r="F63" s="9">
        <f t="shared" si="0"/>
        <v>-204.60000000003492</v>
      </c>
      <c r="G63" s="9">
        <f t="shared" si="1"/>
        <v>3074.7999999999884</v>
      </c>
      <c r="H63" s="10">
        <f t="shared" si="2"/>
        <v>0.010420267399758876</v>
      </c>
      <c r="I63" s="18"/>
    </row>
    <row r="64" spans="1:9" ht="93.75">
      <c r="A64" s="17" t="s">
        <v>145</v>
      </c>
      <c r="B64" s="4" t="s">
        <v>147</v>
      </c>
      <c r="C64" s="12"/>
      <c r="D64" s="12">
        <v>2.3</v>
      </c>
      <c r="E64" s="12">
        <v>0</v>
      </c>
      <c r="F64" s="9">
        <f t="shared" si="0"/>
        <v>-2.3</v>
      </c>
      <c r="G64" s="9">
        <f t="shared" si="1"/>
        <v>0</v>
      </c>
      <c r="H64" s="10">
        <f t="shared" si="2"/>
        <v>1</v>
      </c>
      <c r="I64" s="18" t="s">
        <v>163</v>
      </c>
    </row>
    <row r="65" spans="1:9" ht="150">
      <c r="A65" s="17" t="s">
        <v>148</v>
      </c>
      <c r="B65" s="4" t="s">
        <v>149</v>
      </c>
      <c r="C65" s="12">
        <v>2547</v>
      </c>
      <c r="D65" s="12">
        <v>3820.5</v>
      </c>
      <c r="E65" s="12">
        <v>3820.5</v>
      </c>
      <c r="F65" s="9">
        <f aca="true" t="shared" si="3" ref="F65:F70">E65-D65</f>
        <v>0</v>
      </c>
      <c r="G65" s="9">
        <f aca="true" t="shared" si="4" ref="G65:G70">E65-C65</f>
        <v>1273.5</v>
      </c>
      <c r="H65" s="10">
        <f t="shared" si="2"/>
        <v>0.5</v>
      </c>
      <c r="I65" s="18" t="s">
        <v>163</v>
      </c>
    </row>
    <row r="66" spans="1:9" ht="93.75">
      <c r="A66" s="17" t="s">
        <v>150</v>
      </c>
      <c r="B66" s="4" t="s">
        <v>151</v>
      </c>
      <c r="C66" s="12">
        <v>636.8</v>
      </c>
      <c r="D66" s="12">
        <v>636.8</v>
      </c>
      <c r="E66" s="12">
        <v>636.8</v>
      </c>
      <c r="F66" s="9">
        <f t="shared" si="3"/>
        <v>0</v>
      </c>
      <c r="G66" s="9">
        <f t="shared" si="4"/>
        <v>0</v>
      </c>
      <c r="H66" s="10">
        <f t="shared" si="2"/>
        <v>0</v>
      </c>
      <c r="I66" s="18"/>
    </row>
    <row r="67" spans="1:9" ht="93.75">
      <c r="A67" s="17" t="s">
        <v>152</v>
      </c>
      <c r="B67" s="4" t="s">
        <v>40</v>
      </c>
      <c r="C67" s="12">
        <v>7549</v>
      </c>
      <c r="D67" s="12">
        <v>7549</v>
      </c>
      <c r="E67" s="12">
        <v>6740</v>
      </c>
      <c r="F67" s="9">
        <f t="shared" si="3"/>
        <v>-809</v>
      </c>
      <c r="G67" s="9">
        <f t="shared" si="4"/>
        <v>-809</v>
      </c>
      <c r="H67" s="10">
        <f>IF(C67&gt;0,E67/C67-1,1)</f>
        <v>-0.10716651212081074</v>
      </c>
      <c r="I67" s="18" t="s">
        <v>164</v>
      </c>
    </row>
    <row r="68" spans="1:9" ht="75">
      <c r="A68" s="17" t="s">
        <v>153</v>
      </c>
      <c r="B68" s="5" t="s">
        <v>154</v>
      </c>
      <c r="C68" s="12"/>
      <c r="D68" s="12">
        <v>2440</v>
      </c>
      <c r="E68" s="12">
        <v>2440</v>
      </c>
      <c r="F68" s="9">
        <f t="shared" si="3"/>
        <v>0</v>
      </c>
      <c r="G68" s="9">
        <f t="shared" si="4"/>
        <v>2440</v>
      </c>
      <c r="H68" s="10">
        <f>IF(C68&gt;0,E68/C68-1,1)</f>
        <v>1</v>
      </c>
      <c r="I68" s="18" t="s">
        <v>119</v>
      </c>
    </row>
    <row r="69" spans="1:9" ht="75">
      <c r="A69" s="17" t="s">
        <v>155</v>
      </c>
      <c r="B69" s="4" t="s">
        <v>48</v>
      </c>
      <c r="C69" s="12"/>
      <c r="D69" s="12"/>
      <c r="E69" s="12">
        <v>-459.6</v>
      </c>
      <c r="F69" s="9">
        <f t="shared" si="3"/>
        <v>-459.6</v>
      </c>
      <c r="G69" s="9">
        <f t="shared" si="4"/>
        <v>-459.6</v>
      </c>
      <c r="H69" s="10">
        <f>IF(C69&gt;0,E69/C69-1,1)</f>
        <v>1</v>
      </c>
      <c r="I69" s="18" t="s">
        <v>123</v>
      </c>
    </row>
    <row r="70" spans="1:9" ht="18.75">
      <c r="A70" s="21" t="s">
        <v>41</v>
      </c>
      <c r="B70" s="22"/>
      <c r="C70" s="13">
        <f>SUM(C5:C69)</f>
        <v>663363.6000000001</v>
      </c>
      <c r="D70" s="13">
        <f>SUM(D5:D69)</f>
        <v>884106.7000000002</v>
      </c>
      <c r="E70" s="13">
        <f>SUM(E5:E69)</f>
        <v>887464.7999999999</v>
      </c>
      <c r="F70" s="13">
        <f t="shared" si="3"/>
        <v>3358.099999999744</v>
      </c>
      <c r="G70" s="13">
        <f t="shared" si="4"/>
        <v>224101.19999999984</v>
      </c>
      <c r="H70" s="15">
        <f>IF(C70&gt;0,E70/C70-1,1)</f>
        <v>0.33782559067154083</v>
      </c>
      <c r="I70" s="13"/>
    </row>
  </sheetData>
  <sheetProtection/>
  <mergeCells count="9">
    <mergeCell ref="B2:H2"/>
    <mergeCell ref="A70:B70"/>
    <mergeCell ref="I5:I6"/>
    <mergeCell ref="I9:I12"/>
    <mergeCell ref="I13:I17"/>
    <mergeCell ref="I32:I35"/>
    <mergeCell ref="I38:I41"/>
    <mergeCell ref="I43:I53"/>
    <mergeCell ref="I25:I26"/>
  </mergeCells>
  <printOptions/>
  <pageMargins left="0.7086614173228347" right="0.7086614173228347" top="0.7480314960629921" bottom="0.7480314960629921" header="0.31496062992125984" footer="0.31496062992125984"/>
  <pageSetup fitToHeight="5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zov</cp:lastModifiedBy>
  <cp:lastPrinted>2017-06-26T13:21:37Z</cp:lastPrinted>
  <dcterms:created xsi:type="dcterms:W3CDTF">2010-12-20T06:56:33Z</dcterms:created>
  <dcterms:modified xsi:type="dcterms:W3CDTF">2018-07-02T05:45:03Z</dcterms:modified>
  <cp:category/>
  <cp:version/>
  <cp:contentType/>
  <cp:contentStatus/>
</cp:coreProperties>
</file>