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845"/>
  </bookViews>
  <sheets>
    <sheet name="доходы" sheetId="3" r:id="rId1"/>
  </sheets>
  <definedNames>
    <definedName name="_xlnm._FilterDatabase" localSheetId="0" hidden="1">доходы!$A$4:$J$110</definedName>
  </definedNames>
  <calcPr calcId="144525"/>
</workbook>
</file>

<file path=xl/calcChain.xml><?xml version="1.0" encoding="utf-8"?>
<calcChain xmlns="http://schemas.openxmlformats.org/spreadsheetml/2006/main">
  <c r="E43" i="3" l="1"/>
  <c r="H43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4" i="3"/>
  <c r="H45" i="3"/>
  <c r="H46" i="3"/>
  <c r="H56" i="3"/>
  <c r="H57" i="3"/>
  <c r="H58" i="3"/>
  <c r="H65" i="3"/>
  <c r="H66" i="3"/>
  <c r="H67" i="3"/>
  <c r="H68" i="3"/>
  <c r="H69" i="3"/>
  <c r="H70" i="3"/>
  <c r="H71" i="3"/>
  <c r="H72" i="3"/>
  <c r="H73" i="3"/>
  <c r="H74" i="3"/>
  <c r="H76" i="3"/>
  <c r="H77" i="3"/>
  <c r="H79" i="3"/>
  <c r="H80" i="3"/>
  <c r="H81" i="3"/>
  <c r="H82" i="3"/>
  <c r="H83" i="3"/>
  <c r="H86" i="3"/>
  <c r="H87" i="3"/>
  <c r="H88" i="3"/>
  <c r="H89" i="3"/>
  <c r="H90" i="3"/>
  <c r="H91" i="3"/>
  <c r="H92" i="3"/>
  <c r="H94" i="3"/>
  <c r="H95" i="3"/>
  <c r="H96" i="3"/>
  <c r="H97" i="3"/>
  <c r="H98" i="3"/>
  <c r="H100" i="3"/>
  <c r="H101" i="3"/>
  <c r="H103" i="3"/>
  <c r="H104" i="3"/>
  <c r="H105" i="3"/>
  <c r="H106" i="3"/>
  <c r="H107" i="3"/>
  <c r="I6" i="3"/>
  <c r="I7" i="3"/>
  <c r="I8" i="3"/>
  <c r="I9" i="3"/>
  <c r="I10" i="3"/>
  <c r="I11" i="3"/>
  <c r="I12" i="3"/>
  <c r="I13" i="3"/>
  <c r="I15" i="3"/>
  <c r="I18" i="3"/>
  <c r="I20" i="3"/>
  <c r="I21" i="3"/>
  <c r="I23" i="3"/>
  <c r="I29" i="3"/>
  <c r="I30" i="3"/>
  <c r="I31" i="3"/>
  <c r="I33" i="3"/>
  <c r="I34" i="3"/>
  <c r="I35" i="3"/>
  <c r="I36" i="3"/>
  <c r="I37" i="3"/>
  <c r="I38" i="3"/>
  <c r="I40" i="3"/>
  <c r="I42" i="3"/>
  <c r="I44" i="3"/>
  <c r="I45" i="3"/>
  <c r="I46" i="3"/>
  <c r="I56" i="3"/>
  <c r="I57" i="3"/>
  <c r="I66" i="3"/>
  <c r="I67" i="3"/>
  <c r="I76" i="3"/>
  <c r="I83" i="3"/>
  <c r="I87" i="3"/>
  <c r="I90" i="3"/>
  <c r="I92" i="3"/>
  <c r="I94" i="3"/>
  <c r="I95" i="3"/>
  <c r="I97" i="3"/>
  <c r="I98" i="3"/>
  <c r="I101" i="3"/>
  <c r="I104" i="3"/>
  <c r="F110" i="3"/>
  <c r="I5" i="3"/>
  <c r="D110" i="3"/>
  <c r="E110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0" i="3"/>
  <c r="G42" i="3"/>
  <c r="G43" i="3"/>
  <c r="G44" i="3"/>
  <c r="G45" i="3"/>
  <c r="G46" i="3"/>
  <c r="G56" i="3"/>
  <c r="G57" i="3"/>
  <c r="G58" i="3"/>
  <c r="G66" i="3"/>
  <c r="G67" i="3"/>
  <c r="G68" i="3"/>
  <c r="G69" i="3"/>
  <c r="G70" i="3"/>
  <c r="G71" i="3"/>
  <c r="G72" i="3"/>
  <c r="G73" i="3"/>
  <c r="G74" i="3"/>
  <c r="G77" i="3"/>
  <c r="G79" i="3"/>
  <c r="G82" i="3"/>
  <c r="G83" i="3"/>
  <c r="G86" i="3"/>
  <c r="G87" i="3"/>
  <c r="G88" i="3"/>
  <c r="G89" i="3"/>
  <c r="G90" i="3"/>
  <c r="G91" i="3"/>
  <c r="G92" i="3"/>
  <c r="G94" i="3"/>
  <c r="G95" i="3"/>
  <c r="G96" i="3"/>
  <c r="G97" i="3"/>
  <c r="G98" i="3"/>
  <c r="G101" i="3"/>
  <c r="G104" i="3"/>
  <c r="G105" i="3"/>
  <c r="G106" i="3"/>
  <c r="G109" i="3"/>
  <c r="H109" i="3"/>
  <c r="G5" i="3"/>
  <c r="C110" i="3"/>
  <c r="H110" i="3"/>
  <c r="I43" i="3"/>
  <c r="G110" i="3"/>
  <c r="I110" i="3"/>
</calcChain>
</file>

<file path=xl/sharedStrings.xml><?xml version="1.0" encoding="utf-8"?>
<sst xmlns="http://schemas.openxmlformats.org/spreadsheetml/2006/main" count="248" uniqueCount="240">
  <si>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</si>
  <si>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</si>
  <si>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</si>
  <si>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</si>
  <si>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</si>
  <si>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</si>
  <si>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</si>
  <si>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</si>
  <si>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</si>
  <si>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</si>
  <si>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</si>
  <si>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</si>
  <si>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</si>
  <si>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</si>
  <si>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</si>
  <si>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</si>
  <si>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</si>
  <si>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</si>
  <si>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</si>
  <si>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</si>
  <si>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</si>
  <si>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</si>
  <si>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</si>
  <si>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</si>
  <si>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</si>
  <si>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</si>
  <si>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</si>
  <si>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</si>
  <si>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</si>
  <si>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</si>
  <si>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</si>
  <si>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</si>
  <si>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</si>
  <si>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</si>
  <si>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</si>
  <si>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</si>
  <si>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</si>
  <si>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</si>
  <si>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</si>
  <si>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</si>
  <si>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</si>
  <si>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Наименование</t>
  </si>
  <si>
    <t>Код вида доходов</t>
  </si>
  <si>
    <t>Дотации бюджетам муниципальных районов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</si>
  <si>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</si>
  <si>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% отклонений (+ рост;  - снижение) </t>
  </si>
  <si>
    <r>
      <t xml:space="preserve">Пояснения причин отклонения на 10% и более </t>
    </r>
    <r>
      <rPr>
        <b/>
        <sz val="14"/>
        <rFont val="Times New Roman"/>
        <family val="1"/>
        <charset val="204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</si>
  <si>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</si>
  <si>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</si>
  <si>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10102010010000000</t>
  </si>
  <si>
    <t>10102020010000000</t>
  </si>
  <si>
    <t>10102030010000000</t>
  </si>
  <si>
    <t>10102040010000000</t>
  </si>
  <si>
    <t>10501011010000000</t>
  </si>
  <si>
    <t>10501012010000000</t>
  </si>
  <si>
    <t>10501022010000000</t>
  </si>
  <si>
    <t>10501021010000000</t>
  </si>
  <si>
    <t>10501050010000000</t>
  </si>
  <si>
    <t>10502010020000000</t>
  </si>
  <si>
    <t>10502020020000000</t>
  </si>
  <si>
    <t>10503010010000000</t>
  </si>
  <si>
    <t>10504020020000000</t>
  </si>
  <si>
    <t>10803010010000000</t>
  </si>
  <si>
    <t>10807150010000000</t>
  </si>
  <si>
    <t>11101050050000000</t>
  </si>
  <si>
    <t>11105025050000000</t>
  </si>
  <si>
    <t>11105035050000000</t>
  </si>
  <si>
    <t>11105075050000000</t>
  </si>
  <si>
    <t>11109045050000000</t>
  </si>
  <si>
    <t>11201010010000000</t>
  </si>
  <si>
    <t>11201030010000000</t>
  </si>
  <si>
    <t>11301995050000000</t>
  </si>
  <si>
    <t>11302995050000000</t>
  </si>
  <si>
    <t>11402053050000000</t>
  </si>
  <si>
    <t>11406025050000000</t>
  </si>
  <si>
    <t>11603010010000000</t>
  </si>
  <si>
    <t>11603030010000000</t>
  </si>
  <si>
    <t>11606000010000000</t>
  </si>
  <si>
    <t>11625020010000000</t>
  </si>
  <si>
    <t>11625050010000000</t>
  </si>
  <si>
    <t>11625060010000000</t>
  </si>
  <si>
    <t>11628000010000000</t>
  </si>
  <si>
    <t>11633050050000000</t>
  </si>
  <si>
    <t>11643000010000000</t>
  </si>
  <si>
    <t>11690050050000000</t>
  </si>
  <si>
    <t>11701050050000000</t>
  </si>
  <si>
    <t>Изменение структуры производства нефтепродуктов и выпуск более экологически чистых видов топлива</t>
  </si>
  <si>
    <t xml:space="preserve">В связи с усилением работы по взысканию дебиторской задолженности по арендной плате </t>
  </si>
  <si>
    <t xml:space="preserve">За счет заключения новых договоров с организациями </t>
  </si>
  <si>
    <t xml:space="preserve">В результате проведения аукционов имущество продано по ценам, выше планируемых </t>
  </si>
  <si>
    <t xml:space="preserve">тыс.руб. </t>
  </si>
  <si>
    <t>11406013050000000</t>
  </si>
  <si>
    <t>11105013050000000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</si>
  <si>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</si>
  <si>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11635030050000000</t>
  </si>
  <si>
    <t>Суммы по искам о возмещении вреда, причиненного окружающей среде, подлежащие зачислению в бюджеты муниципальных районов</t>
  </si>
  <si>
    <t>20215002050000000</t>
  </si>
  <si>
    <t>20220299050000000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</si>
  <si>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</si>
  <si>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20220302050000000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</si>
  <si>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</si>
  <si>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20225519050000000</t>
  </si>
  <si>
    <t>Субсидия бюджетам муниципальных районов на поддержку отрасли культуры</t>
  </si>
  <si>
    <t>20229999050000000</t>
  </si>
  <si>
    <t>20235120050000000</t>
  </si>
  <si>
    <t>20230024050000000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</si>
  <si>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</si>
  <si>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20235134050000000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</si>
  <si>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</si>
  <si>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20235135050000000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</si>
  <si>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</si>
  <si>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20240014050000000</t>
  </si>
  <si>
    <t>20405020050000000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</si>
  <si>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</si>
  <si>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21960010050000000</t>
  </si>
  <si>
    <t>Изменение законодательства для исчисления платы за негативное воздействие на окружающую среду</t>
  </si>
  <si>
    <t>Возврат дебиторской задолженности (в т.ч. по решению суда); субвенции, субсидии прошлых лет для возврата в областной бюджет</t>
  </si>
  <si>
    <t>10901030050000000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</si>
  <si>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</si>
  <si>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20705020050000000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</si>
  <si>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</si>
  <si>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20225027050000000</t>
  </si>
  <si>
    <t>20225097050000000</t>
  </si>
  <si>
    <t>20220077050000000</t>
  </si>
  <si>
    <t>10904010020000000</t>
  </si>
  <si>
    <t>10906010020000000</t>
  </si>
  <si>
    <t>10907033050000000</t>
  </si>
  <si>
    <t>10907053050000000</t>
  </si>
  <si>
    <t>11105313050000000</t>
  </si>
  <si>
    <t>11201041010000000</t>
  </si>
  <si>
    <t>11406313050000000</t>
  </si>
  <si>
    <t>20225467050000000</t>
  </si>
  <si>
    <t>20225497050000000</t>
  </si>
  <si>
    <t>20225555050000000</t>
  </si>
  <si>
    <t>20235176050000000</t>
  </si>
  <si>
    <t>20249999050000000</t>
  </si>
  <si>
    <t>Налог на имущество предприятий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</si>
  <si>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</si>
  <si>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</si>
  <si>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</si>
  <si>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</si>
  <si>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размещение отходов производства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</si>
  <si>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</si>
  <si>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</si>
  <si>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</si>
  <si>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</si>
  <si>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</si>
  <si>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</si>
  <si>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</si>
  <si>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</si>
  <si>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</si>
  <si>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По результатам проведения аукциона земельные участки реализованы по ценам, выше планируемых</t>
  </si>
  <si>
    <t>Изменение количества составляемых протоколов</t>
  </si>
  <si>
    <t>Фактическое исполнение за 2019 год</t>
  </si>
  <si>
    <t>20215001050000000</t>
  </si>
  <si>
    <t>Дотации бюджетам муниципальных районов на выравнивание бюджетной обеспеченности</t>
  </si>
  <si>
    <t>20227112050000000</t>
  </si>
  <si>
    <t>10302231010000000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</si>
  <si>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</si>
  <si>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10302241010000000</t>
  </si>
  <si>
    <t>10302251010000000</t>
  </si>
  <si>
    <t>10302261010000000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</si>
  <si>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</si>
  <si>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</si>
  <si>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</si>
  <si>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11201042010000000</t>
  </si>
  <si>
    <t>Плата за размещение твердых коммунальных отходов</t>
  </si>
  <si>
    <t>11302065050000000</t>
  </si>
  <si>
    <t>Доходы, поступающие в порядке возмещения расходов, понесенных в связи с эксплуатацией имущества муниципальных районов</t>
  </si>
  <si>
    <t>11621050050000000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</si>
  <si>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</si>
  <si>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20239998050000000</t>
  </si>
  <si>
    <t>Единая субвенция бюджетам муниципальных районов</t>
  </si>
  <si>
    <t>20245550050000150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</si>
  <si>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</si>
  <si>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21805010050000000</t>
  </si>
  <si>
    <t>Доходы бюджетов муниципальных районов от возврата бюджетными учреждениями остатков субсидий прошлых лет</t>
  </si>
  <si>
    <t>Увеличение количества налогоплательщиков (индивидуальные предприниматели и физические лица)</t>
  </si>
  <si>
    <t>Уменьшение количества налогоплательщиков, физических лиц, являющихся иностранными гражданами</t>
  </si>
  <si>
    <t xml:space="preserve">Изменение законодательства </t>
  </si>
  <si>
    <t>Возврат переплаты по налогу</t>
  </si>
  <si>
    <t>За счет сокращения количества выдаваемых патентов</t>
  </si>
  <si>
    <t>Увеличение количества выдаваемых разрешений</t>
  </si>
  <si>
    <t>Расторжение договоров аренды</t>
  </si>
  <si>
    <t>Сведения об объеме доходов бюджета Череповецкого муниципального района в 2020 году, формируемых за счет налоговых  и неналоговых доходов, а также безвозмездных поступлений</t>
  </si>
  <si>
    <t>Административные штрафы, утсановленные Главой 7 Кодекса Российской Федерации об административных правонарушениях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</si>
  <si>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утсановленные Главой 7 Кодекса Российской Федерации об административных правонарушениях в области охраны собственности, выявленные должностными лицами органов муниципального органа</t>
  </si>
  <si>
    <t>Административные штрафы, установленные Главой 20 Кодеса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</si>
  <si>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пени. Уплаченные в случае просрочки исполнения поставщиков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</si>
  <si>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</si>
  <si>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</si>
  <si>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Утверждено в первоначальной редакции (решение от 16.12.2019 № 110)</t>
  </si>
  <si>
    <t>Фактическое исполнение за 2020 год</t>
  </si>
  <si>
    <t>20215009050000150</t>
  </si>
  <si>
    <t>Дотации бюджетам муниципальных районов на частичную компенсацию дополнительных расходов на повышении труда работников бюджетной сферы</t>
  </si>
  <si>
    <t>Утверждено в окончательной редакции (решение от 24.12.2020 № 183)</t>
  </si>
  <si>
    <t>Административные штрафы, установленные Главой 5 Кодеса Российской Федерации об административных правонарушениях, за административные правонарушения, посягающие права граждан, налагаемые мировыми судьями, комиссиями по делам несовершеннолетних и защите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</si>
  <si>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благополучия населения и общественную нравственность, налагаемые мировыми судьями, комиссиями по делам несовершеннолетних и защите прав</t>
  </si>
  <si>
    <t>Админитсративные штрафы, установленные Главой 19 Клдеса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</si>
  <si>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</si>
  <si>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</si>
  <si>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</si>
  <si>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20225169050000000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</si>
  <si>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раположенных в сельской местности и малых городах</t>
  </si>
  <si>
    <t>20225304050000000</t>
  </si>
  <si>
    <t>Субсидии бюджетам муниципальных районов на организацию бесплатного горячего питаниця обучающихся, получающие начальное общее образование в государственных и муниципальных образовательных организациях</t>
  </si>
  <si>
    <t>20236900050000000</t>
  </si>
  <si>
    <t>Единая субвенция бюджетам муниципальных районов из бюджета субъекта Российской Федерации</t>
  </si>
  <si>
    <t>20245519050000000</t>
  </si>
  <si>
    <t>Межбюджетные трансферты, передаваемые бюджетам муниципальных районов на поддержку отрасли культуры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</si>
  <si>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средыи природопользования, выявленные должностными лицами органов муниципального контроля</t>
  </si>
  <si>
    <t>Админитсративные штрафы, установленные Главой 15 Клдеса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прав.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</si>
  <si>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</si>
  <si>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поступающих в счет погашения задолженности, образовавшейся до 1 января 2020 года, подлежащие зачислению в федеральный бюджет и бюджетмуниципального образования по нормативам, действовавшим в 2019 году</t>
  </si>
  <si>
    <t>11705050050000000</t>
  </si>
  <si>
    <t>Прочие  нналоговые доходы бюджетов муниципальных районов</t>
  </si>
  <si>
    <t>11610123010000000</t>
  </si>
  <si>
    <t>11610129010000000</t>
  </si>
  <si>
    <t>11610031050000000</t>
  </si>
  <si>
    <t>11607090050000000</t>
  </si>
  <si>
    <t>11611050010000000</t>
  </si>
  <si>
    <t>11601084010000000</t>
  </si>
  <si>
    <t>11601074010000000</t>
  </si>
  <si>
    <t>11601073010000000</t>
  </si>
  <si>
    <t>11601063010000000</t>
  </si>
  <si>
    <t>11601053010000000</t>
  </si>
  <si>
    <t>11601193010000000</t>
  </si>
  <si>
    <t>11601153010000000</t>
  </si>
  <si>
    <t>11601203010000000</t>
  </si>
  <si>
    <t>11607010050000000</t>
  </si>
  <si>
    <t>20225576050000000</t>
  </si>
  <si>
    <t>Субсидии бюджетам муниципальных районов на обеспечение комплексного развития сельских территорий</t>
  </si>
  <si>
    <t>В связи с внесением изменений в закон области о бюджете на 2020 год</t>
  </si>
  <si>
    <t>20230021050000000</t>
  </si>
  <si>
    <t>Субвенции бюджетам муниципальных районов на ежемесячное денежное вознаграждение за классное руководство</t>
  </si>
  <si>
    <t>21860010050000000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</si>
  <si>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</si>
  <si>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Увеличение количества заявлений от граждан</t>
  </si>
  <si>
    <t>Уменьшение поступлений</t>
  </si>
  <si>
    <t xml:space="preserve">Уменьшение поступлений по налогу произошло изменение законодательства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</si>
</sst>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"/>
    <numFmt numFmtId="179" formatCode="0.0%"/>
  </numFmts>
  <fonts count="8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173" fontId="3" fillId="0" borderId="1" xfId="0" applyNumberFormat="1" applyFont="1" applyFill="1" applyBorder="1" applyAlignment="1">
      <alignment horizontal="center" vertical="top" wrapText="1"/>
    </xf>
    <xf numFmtId="173" fontId="3" fillId="3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Border="1" applyAlignment="1">
      <alignment horizontal="center" vertical="top"/>
    </xf>
    <xf numFmtId="17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Border="1" applyAlignment="1">
      <alignment horizontal="left" vertical="top" wrapText="1"/>
    </xf>
    <xf numFmtId="173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73" fontId="1" fillId="0" borderId="1" xfId="0" applyNumberFormat="1" applyFont="1" applyFill="1" applyBorder="1" applyAlignment="1">
      <alignment horizontal="center" vertical="top" wrapText="1"/>
    </xf>
    <xf numFmtId="173" fontId="3" fillId="0" borderId="1" xfId="0" applyNumberFormat="1" applyFont="1" applyFill="1" applyBorder="1" applyAlignment="1">
      <alignment vertical="center" wrapText="1"/>
    </xf>
    <xf numFmtId="179" fontId="3" fillId="0" borderId="0" xfId="0" applyNumberFormat="1" applyFont="1" applyAlignment="1">
      <alignment horizontal="center"/>
    </xf>
    <xf numFmtId="179" fontId="7" fillId="0" borderId="1" xfId="1" applyNumberFormat="1" applyFont="1" applyFill="1" applyBorder="1" applyAlignment="1" applyProtection="1">
      <alignment horizontal="center" vertical="top" wrapText="1"/>
      <protection hidden="1"/>
    </xf>
    <xf numFmtId="173" fontId="3" fillId="0" borderId="1" xfId="0" applyNumberFormat="1" applyFont="1" applyBorder="1" applyAlignment="1">
      <alignment horizontal="center" vertical="top"/>
    </xf>
    <xf numFmtId="173" fontId="1" fillId="0" borderId="1" xfId="0" applyNumberFormat="1" applyFont="1" applyBorder="1" applyAlignment="1">
      <alignment horizontal="center" vertical="top"/>
    </xf>
    <xf numFmtId="173" fontId="3" fillId="0" borderId="2" xfId="0" applyNumberFormat="1" applyFont="1" applyFill="1" applyBorder="1" applyAlignment="1">
      <alignment horizontal="center" vertical="center" wrapText="1"/>
    </xf>
    <xf numFmtId="173" fontId="3" fillId="0" borderId="2" xfId="0" applyNumberFormat="1" applyFont="1" applyFill="1" applyBorder="1" applyAlignment="1">
      <alignment horizontal="center" vertical="center" wrapText="1"/>
    </xf>
    <xf numFmtId="173" fontId="3" fillId="0" borderId="3" xfId="0" applyNumberFormat="1" applyFont="1" applyFill="1" applyBorder="1" applyAlignment="1">
      <alignment horizontal="center" vertical="center" wrapText="1"/>
    </xf>
    <xf numFmtId="173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0" fillId="0" borderId="6" xfId="0" applyBorder="1" applyAlignment="1"/>
    <xf numFmtId="173" fontId="3" fillId="0" borderId="2" xfId="0" applyNumberFormat="1" applyFont="1" applyFill="1" applyBorder="1" applyAlignment="1">
      <alignment horizontal="left" vertical="center" wrapText="1"/>
    </xf>
    <xf numFmtId="173" fontId="3" fillId="0" borderId="3" xfId="0" applyNumberFormat="1" applyFont="1" applyFill="1" applyBorder="1" applyAlignment="1">
      <alignment horizontal="left" vertical="center" wrapText="1"/>
    </xf>
    <xf numFmtId="173" fontId="3" fillId="0" borderId="4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0"/>
  <sheetViews>
    <sheetView tabSelected="1" zoomScale="85" zoomScaleNormal="85" workbookViewId="0">
      <pane ySplit="4" topLeftCell="A105" activePane="bottomLeft" state="frozen"/>
      <selection activeCell="B1" sqref="B1"/>
      <selection pane="bottomLeft" activeCell="B111" sqref="B111"/>
    </sheetView>
  </sheetViews>
  <sheetFormatPr defaultRowHeight="18.75" x14ac:dyDescent="0.3"/>
  <cols>
    <col min="1" max="1" width="28.6640625" style="3" customWidth="1"/>
    <col min="2" max="2" width="77.5" style="3" customWidth="1"/>
    <col min="3" max="3" width="24.33203125" style="3" customWidth="1"/>
    <col min="4" max="7" width="22.33203125" style="13" customWidth="1"/>
    <col min="8" max="8" width="23.83203125" style="13" customWidth="1"/>
    <col min="9" max="9" width="19.5" style="20" customWidth="1"/>
    <col min="10" max="10" width="38.33203125" style="13" customWidth="1"/>
    <col min="11" max="16384" width="9.33203125" style="3"/>
  </cols>
  <sheetData>
    <row r="2" spans="1:10" ht="63.75" customHeight="1" x14ac:dyDescent="0.3">
      <c r="B2" s="28" t="s">
        <v>184</v>
      </c>
      <c r="C2" s="28"/>
      <c r="D2" s="28"/>
      <c r="E2" s="28"/>
      <c r="F2" s="28"/>
      <c r="G2" s="28"/>
      <c r="H2" s="28"/>
      <c r="I2" s="28"/>
      <c r="J2" s="3"/>
    </row>
    <row r="3" spans="1:10" x14ac:dyDescent="0.3">
      <c r="J3" s="17" t="s">
        <v>90</v>
      </c>
    </row>
    <row r="4" spans="1:10" ht="131.25" x14ac:dyDescent="0.3">
      <c r="A4" s="2" t="s">
        <v>42</v>
      </c>
      <c r="B4" s="7" t="s">
        <v>41</v>
      </c>
      <c r="C4" s="1" t="s">
        <v>191</v>
      </c>
      <c r="D4" s="1" t="s">
        <v>195</v>
      </c>
      <c r="E4" s="1" t="s">
        <v>192</v>
      </c>
      <c r="F4" s="1" t="s">
        <v>153</v>
      </c>
      <c r="G4" s="14" t="s">
        <v>47</v>
      </c>
      <c r="H4" s="14" t="s">
        <v>48</v>
      </c>
      <c r="I4" s="21" t="s">
        <v>45</v>
      </c>
      <c r="J4" s="1" t="s">
        <v>46</v>
      </c>
    </row>
    <row r="5" spans="1:10" ht="93" customHeight="1" x14ac:dyDescent="0.3">
      <c r="A5" s="15" t="s">
        <v>49</v>
      </c>
      <c r="B5" s="4" t="s">
        <v>0</v>
      </c>
      <c r="C5" s="8">
        <v>251006</v>
      </c>
      <c r="D5" s="8">
        <v>253366</v>
      </c>
      <c r="E5" s="8">
        <v>266444.59999999998</v>
      </c>
      <c r="F5" s="8">
        <v>244149.2</v>
      </c>
      <c r="G5" s="9">
        <f>E5-D5</f>
        <v>13078.599999999977</v>
      </c>
      <c r="H5" s="9">
        <f t="shared" ref="H5:H79" si="0">E5-C5</f>
        <v>15438.599999999977</v>
      </c>
      <c r="I5" s="22">
        <f t="shared" ref="I5:I13" si="1">E5/C5*100-100</f>
        <v>6.1506896249491945</v>
      </c>
      <c r="J5" s="19"/>
    </row>
    <row r="6" spans="1:10" ht="148.5" customHeight="1" x14ac:dyDescent="0.3">
      <c r="A6" s="15" t="s">
        <v>50</v>
      </c>
      <c r="B6" s="4" t="s">
        <v>1</v>
      </c>
      <c r="C6" s="8">
        <v>1270</v>
      </c>
      <c r="D6" s="8">
        <v>1295</v>
      </c>
      <c r="E6" s="8">
        <v>1999.7</v>
      </c>
      <c r="F6" s="8">
        <v>1144</v>
      </c>
      <c r="G6" s="9">
        <f t="shared" ref="G6:G77" si="2">E6-D6</f>
        <v>704.7</v>
      </c>
      <c r="H6" s="9">
        <f t="shared" si="0"/>
        <v>729.7</v>
      </c>
      <c r="I6" s="22">
        <f t="shared" si="1"/>
        <v>57.456692913385808</v>
      </c>
      <c r="J6" s="25" t="s">
        <v>177</v>
      </c>
    </row>
    <row r="7" spans="1:10" ht="57.75" customHeight="1" x14ac:dyDescent="0.3">
      <c r="A7" s="15" t="s">
        <v>51</v>
      </c>
      <c r="B7" s="4" t="s">
        <v>2</v>
      </c>
      <c r="C7" s="8">
        <v>1779</v>
      </c>
      <c r="D7" s="8">
        <v>1814</v>
      </c>
      <c r="E7" s="8">
        <v>1438.9</v>
      </c>
      <c r="F7" s="8">
        <v>1583.8</v>
      </c>
      <c r="G7" s="9">
        <f t="shared" si="2"/>
        <v>-375.09999999999991</v>
      </c>
      <c r="H7" s="9">
        <f t="shared" si="0"/>
        <v>-340.09999999999991</v>
      </c>
      <c r="I7" s="22">
        <f t="shared" si="1"/>
        <v>-19.117481731309709</v>
      </c>
      <c r="J7" s="27"/>
    </row>
    <row r="8" spans="1:10" ht="135.75" customHeight="1" x14ac:dyDescent="0.3">
      <c r="A8" s="15" t="s">
        <v>52</v>
      </c>
      <c r="B8" s="4" t="s">
        <v>3</v>
      </c>
      <c r="C8" s="8">
        <v>2510</v>
      </c>
      <c r="D8" s="8">
        <v>2590</v>
      </c>
      <c r="E8" s="8">
        <v>1691.9</v>
      </c>
      <c r="F8" s="8">
        <v>2143.1999999999998</v>
      </c>
      <c r="G8" s="9">
        <f t="shared" si="2"/>
        <v>-898.09999999999991</v>
      </c>
      <c r="H8" s="9">
        <f t="shared" si="0"/>
        <v>-818.09999999999991</v>
      </c>
      <c r="I8" s="22">
        <f t="shared" si="1"/>
        <v>-32.593625498007967</v>
      </c>
      <c r="J8" s="16" t="s">
        <v>178</v>
      </c>
    </row>
    <row r="9" spans="1:10" ht="168.75" x14ac:dyDescent="0.3">
      <c r="A9" s="15" t="s">
        <v>157</v>
      </c>
      <c r="B9" s="4" t="s">
        <v>158</v>
      </c>
      <c r="C9" s="10">
        <v>18076</v>
      </c>
      <c r="D9" s="10">
        <v>17470</v>
      </c>
      <c r="E9" s="10">
        <v>17432.8</v>
      </c>
      <c r="F9" s="10">
        <v>17886.7</v>
      </c>
      <c r="G9" s="9">
        <f t="shared" si="2"/>
        <v>-37.200000000000728</v>
      </c>
      <c r="H9" s="9">
        <f t="shared" si="0"/>
        <v>-643.20000000000073</v>
      </c>
      <c r="I9" s="22">
        <f t="shared" si="1"/>
        <v>-3.5583093604779776</v>
      </c>
      <c r="J9" s="31" t="s">
        <v>86</v>
      </c>
    </row>
    <row r="10" spans="1:10" ht="187.5" x14ac:dyDescent="0.3">
      <c r="A10" s="15" t="s">
        <v>159</v>
      </c>
      <c r="B10" s="4" t="s">
        <v>162</v>
      </c>
      <c r="C10" s="8">
        <v>119</v>
      </c>
      <c r="D10" s="8">
        <v>124</v>
      </c>
      <c r="E10" s="8">
        <v>124.7</v>
      </c>
      <c r="F10" s="8">
        <v>131.5</v>
      </c>
      <c r="G10" s="9">
        <f t="shared" si="2"/>
        <v>0.70000000000000284</v>
      </c>
      <c r="H10" s="9">
        <f t="shared" si="0"/>
        <v>5.7000000000000028</v>
      </c>
      <c r="I10" s="22">
        <f t="shared" si="1"/>
        <v>4.7899159663865589</v>
      </c>
      <c r="J10" s="32"/>
    </row>
    <row r="11" spans="1:10" ht="168.75" x14ac:dyDescent="0.3">
      <c r="A11" s="15" t="s">
        <v>160</v>
      </c>
      <c r="B11" s="4" t="s">
        <v>163</v>
      </c>
      <c r="C11" s="8">
        <v>24579</v>
      </c>
      <c r="D11" s="8">
        <v>23479</v>
      </c>
      <c r="E11" s="8">
        <v>23452</v>
      </c>
      <c r="F11" s="8">
        <v>23896.7</v>
      </c>
      <c r="G11" s="9">
        <f t="shared" si="2"/>
        <v>-27</v>
      </c>
      <c r="H11" s="9">
        <f t="shared" si="0"/>
        <v>-1127</v>
      </c>
      <c r="I11" s="22">
        <f t="shared" si="1"/>
        <v>-4.5852150209528446</v>
      </c>
      <c r="J11" s="32"/>
    </row>
    <row r="12" spans="1:10" ht="168.75" x14ac:dyDescent="0.3">
      <c r="A12" s="15" t="s">
        <v>161</v>
      </c>
      <c r="B12" s="4" t="s">
        <v>164</v>
      </c>
      <c r="C12" s="8">
        <v>-2872</v>
      </c>
      <c r="D12" s="8">
        <v>-3147</v>
      </c>
      <c r="E12" s="8">
        <v>-3213.8</v>
      </c>
      <c r="F12" s="8">
        <v>-2619.3000000000002</v>
      </c>
      <c r="G12" s="9">
        <f t="shared" si="2"/>
        <v>-66.800000000000182</v>
      </c>
      <c r="H12" s="9">
        <f t="shared" si="0"/>
        <v>-341.80000000000018</v>
      </c>
      <c r="I12" s="22">
        <f t="shared" si="1"/>
        <v>11.901114206128142</v>
      </c>
      <c r="J12" s="33"/>
    </row>
    <row r="13" spans="1:10" ht="37.5" x14ac:dyDescent="0.3">
      <c r="A13" s="15" t="s">
        <v>53</v>
      </c>
      <c r="B13" s="4" t="s">
        <v>4</v>
      </c>
      <c r="C13" s="8">
        <v>18670</v>
      </c>
      <c r="D13" s="8">
        <v>22079</v>
      </c>
      <c r="E13" s="8">
        <v>23121.5</v>
      </c>
      <c r="F13" s="8">
        <v>17197.7</v>
      </c>
      <c r="G13" s="9">
        <f t="shared" si="2"/>
        <v>1042.5</v>
      </c>
      <c r="H13" s="9">
        <f t="shared" si="0"/>
        <v>4451.5</v>
      </c>
      <c r="I13" s="22">
        <f t="shared" si="1"/>
        <v>23.843063738618113</v>
      </c>
      <c r="J13" s="31" t="s">
        <v>239</v>
      </c>
    </row>
    <row r="14" spans="1:10" ht="56.25" x14ac:dyDescent="0.3">
      <c r="A14" s="15" t="s">
        <v>54</v>
      </c>
      <c r="B14" s="4" t="s">
        <v>39</v>
      </c>
      <c r="C14" s="8">
        <v>0</v>
      </c>
      <c r="D14" s="8">
        <v>0</v>
      </c>
      <c r="E14" s="8">
        <v>-1.8</v>
      </c>
      <c r="F14" s="8">
        <v>2.8</v>
      </c>
      <c r="G14" s="9">
        <f t="shared" si="2"/>
        <v>-1.8</v>
      </c>
      <c r="H14" s="9">
        <f t="shared" si="0"/>
        <v>-1.8</v>
      </c>
      <c r="I14" s="22"/>
      <c r="J14" s="32"/>
    </row>
    <row r="15" spans="1:10" ht="56.25" x14ac:dyDescent="0.3">
      <c r="A15" s="15" t="s">
        <v>56</v>
      </c>
      <c r="B15" s="4" t="s">
        <v>5</v>
      </c>
      <c r="C15" s="8">
        <v>11425</v>
      </c>
      <c r="D15" s="8">
        <v>9194</v>
      </c>
      <c r="E15" s="8">
        <v>9593.7000000000007</v>
      </c>
      <c r="F15" s="8">
        <v>9763.7999999999993</v>
      </c>
      <c r="G15" s="9">
        <f t="shared" si="2"/>
        <v>399.70000000000073</v>
      </c>
      <c r="H15" s="9">
        <f t="shared" si="0"/>
        <v>-1831.2999999999993</v>
      </c>
      <c r="I15" s="22">
        <f>E15/C15*100-100</f>
        <v>-16.028884026258197</v>
      </c>
      <c r="J15" s="32"/>
    </row>
    <row r="16" spans="1:10" ht="75" x14ac:dyDescent="0.3">
      <c r="A16" s="15" t="s">
        <v>55</v>
      </c>
      <c r="B16" s="4" t="s">
        <v>44</v>
      </c>
      <c r="C16" s="8">
        <v>0</v>
      </c>
      <c r="D16" s="8">
        <v>0</v>
      </c>
      <c r="E16" s="8">
        <v>0.05</v>
      </c>
      <c r="F16" s="8">
        <v>0.1</v>
      </c>
      <c r="G16" s="9">
        <f t="shared" si="2"/>
        <v>0.05</v>
      </c>
      <c r="H16" s="9">
        <f t="shared" si="0"/>
        <v>0.05</v>
      </c>
      <c r="I16" s="22"/>
      <c r="J16" s="32"/>
    </row>
    <row r="17" spans="1:10" ht="37.5" x14ac:dyDescent="0.3">
      <c r="A17" s="15" t="s">
        <v>57</v>
      </c>
      <c r="B17" s="4" t="s">
        <v>6</v>
      </c>
      <c r="C17" s="8">
        <v>0</v>
      </c>
      <c r="D17" s="8">
        <v>0</v>
      </c>
      <c r="E17" s="8">
        <v>0.3</v>
      </c>
      <c r="F17" s="8">
        <v>3.1</v>
      </c>
      <c r="G17" s="9">
        <f t="shared" si="2"/>
        <v>0.3</v>
      </c>
      <c r="H17" s="9">
        <f t="shared" si="0"/>
        <v>0.3</v>
      </c>
      <c r="I17" s="22"/>
      <c r="J17" s="33"/>
    </row>
    <row r="18" spans="1:10" ht="37.5" x14ac:dyDescent="0.3">
      <c r="A18" s="15" t="s">
        <v>58</v>
      </c>
      <c r="B18" s="4" t="s">
        <v>7</v>
      </c>
      <c r="C18" s="8">
        <v>16449</v>
      </c>
      <c r="D18" s="8">
        <v>15281</v>
      </c>
      <c r="E18" s="8">
        <v>15466.7</v>
      </c>
      <c r="F18" s="8">
        <v>17053.400000000001</v>
      </c>
      <c r="G18" s="9">
        <f t="shared" si="2"/>
        <v>185.70000000000073</v>
      </c>
      <c r="H18" s="9">
        <f t="shared" si="0"/>
        <v>-982.29999999999927</v>
      </c>
      <c r="I18" s="22">
        <f>E18/C18*100-100</f>
        <v>-5.9717915982734411</v>
      </c>
      <c r="J18" s="16" t="s">
        <v>179</v>
      </c>
    </row>
    <row r="19" spans="1:10" ht="56.25" x14ac:dyDescent="0.3">
      <c r="A19" s="15" t="s">
        <v>59</v>
      </c>
      <c r="B19" s="4" t="s">
        <v>34</v>
      </c>
      <c r="C19" s="8">
        <v>0</v>
      </c>
      <c r="D19" s="8">
        <v>0</v>
      </c>
      <c r="E19" s="8">
        <v>0.3</v>
      </c>
      <c r="F19" s="8">
        <v>4.9000000000000004</v>
      </c>
      <c r="G19" s="9">
        <f t="shared" si="2"/>
        <v>0.3</v>
      </c>
      <c r="H19" s="9">
        <f t="shared" si="0"/>
        <v>0.3</v>
      </c>
      <c r="I19" s="22"/>
      <c r="J19" s="16"/>
    </row>
    <row r="20" spans="1:10" ht="37.5" x14ac:dyDescent="0.3">
      <c r="A20" s="15" t="s">
        <v>60</v>
      </c>
      <c r="B20" s="4" t="s">
        <v>8</v>
      </c>
      <c r="C20" s="8">
        <v>510</v>
      </c>
      <c r="D20" s="8">
        <v>341</v>
      </c>
      <c r="E20" s="8">
        <v>341.3</v>
      </c>
      <c r="F20" s="8">
        <v>519.6</v>
      </c>
      <c r="G20" s="9">
        <f t="shared" si="2"/>
        <v>0.30000000000001137</v>
      </c>
      <c r="H20" s="9">
        <f t="shared" si="0"/>
        <v>-168.7</v>
      </c>
      <c r="I20" s="22">
        <f>E20/C20*100-100</f>
        <v>-33.078431372549019</v>
      </c>
      <c r="J20" s="16" t="s">
        <v>180</v>
      </c>
    </row>
    <row r="21" spans="1:10" ht="56.25" x14ac:dyDescent="0.3">
      <c r="A21" s="15" t="s">
        <v>61</v>
      </c>
      <c r="B21" s="4" t="s">
        <v>9</v>
      </c>
      <c r="C21" s="8">
        <v>1466</v>
      </c>
      <c r="D21" s="8">
        <v>1096</v>
      </c>
      <c r="E21" s="8">
        <v>1292</v>
      </c>
      <c r="F21" s="8">
        <v>1212.5</v>
      </c>
      <c r="G21" s="9">
        <f t="shared" si="2"/>
        <v>196</v>
      </c>
      <c r="H21" s="9">
        <f t="shared" si="0"/>
        <v>-174</v>
      </c>
      <c r="I21" s="22">
        <f>E21/C21*100-100</f>
        <v>-11.869031377899049</v>
      </c>
      <c r="J21" s="16" t="s">
        <v>181</v>
      </c>
    </row>
    <row r="22" spans="1:10" ht="75" x14ac:dyDescent="0.3">
      <c r="A22" s="15" t="s">
        <v>62</v>
      </c>
      <c r="B22" s="4" t="s">
        <v>10</v>
      </c>
      <c r="C22" s="8"/>
      <c r="D22" s="8"/>
      <c r="E22" s="8">
        <v>30.3</v>
      </c>
      <c r="F22" s="8">
        <v>10.4</v>
      </c>
      <c r="G22" s="9">
        <f t="shared" si="2"/>
        <v>30.3</v>
      </c>
      <c r="H22" s="9">
        <f t="shared" si="0"/>
        <v>30.3</v>
      </c>
      <c r="I22" s="22"/>
      <c r="J22" s="16"/>
    </row>
    <row r="23" spans="1:10" ht="37.5" x14ac:dyDescent="0.3">
      <c r="A23" s="15" t="s">
        <v>63</v>
      </c>
      <c r="B23" s="4" t="s">
        <v>11</v>
      </c>
      <c r="C23" s="8">
        <v>50</v>
      </c>
      <c r="D23" s="8">
        <v>105</v>
      </c>
      <c r="E23" s="8">
        <v>130</v>
      </c>
      <c r="F23" s="8">
        <v>80</v>
      </c>
      <c r="G23" s="9">
        <f t="shared" si="2"/>
        <v>25</v>
      </c>
      <c r="H23" s="9">
        <f t="shared" si="0"/>
        <v>80</v>
      </c>
      <c r="I23" s="22">
        <f>E23/C23*100-100</f>
        <v>160</v>
      </c>
      <c r="J23" s="16" t="s">
        <v>182</v>
      </c>
    </row>
    <row r="24" spans="1:10" ht="56.25" x14ac:dyDescent="0.3">
      <c r="A24" s="15" t="s">
        <v>117</v>
      </c>
      <c r="B24" s="4" t="s">
        <v>118</v>
      </c>
      <c r="C24" s="8"/>
      <c r="D24" s="8"/>
      <c r="E24" s="8">
        <v>1.2</v>
      </c>
      <c r="F24" s="8">
        <v>0</v>
      </c>
      <c r="G24" s="9">
        <f t="shared" si="2"/>
        <v>1.2</v>
      </c>
      <c r="H24" s="9">
        <f t="shared" si="0"/>
        <v>1.2</v>
      </c>
      <c r="I24" s="22"/>
      <c r="J24" s="25"/>
    </row>
    <row r="25" spans="1:10" x14ac:dyDescent="0.3">
      <c r="A25" s="15" t="s">
        <v>124</v>
      </c>
      <c r="B25" s="4" t="s">
        <v>136</v>
      </c>
      <c r="C25" s="8"/>
      <c r="D25" s="8"/>
      <c r="E25" s="8">
        <v>2.2999999999999998</v>
      </c>
      <c r="F25" s="8">
        <v>0.3</v>
      </c>
      <c r="G25" s="9">
        <f t="shared" si="2"/>
        <v>2.2999999999999998</v>
      </c>
      <c r="H25" s="9">
        <f t="shared" si="0"/>
        <v>2.2999999999999998</v>
      </c>
      <c r="I25" s="22"/>
      <c r="J25" s="26"/>
    </row>
    <row r="26" spans="1:10" x14ac:dyDescent="0.3">
      <c r="A26" s="15" t="s">
        <v>125</v>
      </c>
      <c r="B26" s="4" t="s">
        <v>137</v>
      </c>
      <c r="C26" s="8"/>
      <c r="D26" s="8"/>
      <c r="E26" s="8">
        <v>0</v>
      </c>
      <c r="F26" s="8">
        <v>0</v>
      </c>
      <c r="G26" s="9">
        <f t="shared" si="2"/>
        <v>0</v>
      </c>
      <c r="H26" s="9">
        <f t="shared" si="0"/>
        <v>0</v>
      </c>
      <c r="I26" s="22"/>
      <c r="J26" s="26"/>
    </row>
    <row r="27" spans="1:10" ht="93.75" x14ac:dyDescent="0.3">
      <c r="A27" s="15" t="s">
        <v>126</v>
      </c>
      <c r="B27" s="4" t="s">
        <v>138</v>
      </c>
      <c r="C27" s="8"/>
      <c r="D27" s="8"/>
      <c r="E27" s="8">
        <v>0</v>
      </c>
      <c r="F27" s="8">
        <v>0</v>
      </c>
      <c r="G27" s="9">
        <f t="shared" si="2"/>
        <v>0</v>
      </c>
      <c r="H27" s="9">
        <f t="shared" si="0"/>
        <v>0</v>
      </c>
      <c r="I27" s="22"/>
      <c r="J27" s="26"/>
    </row>
    <row r="28" spans="1:10" ht="37.5" x14ac:dyDescent="0.3">
      <c r="A28" s="15" t="s">
        <v>127</v>
      </c>
      <c r="B28" s="4" t="s">
        <v>139</v>
      </c>
      <c r="C28" s="8"/>
      <c r="D28" s="8"/>
      <c r="E28" s="8">
        <v>0</v>
      </c>
      <c r="F28" s="8">
        <v>0</v>
      </c>
      <c r="G28" s="9">
        <f t="shared" si="2"/>
        <v>0</v>
      </c>
      <c r="H28" s="9">
        <f t="shared" si="0"/>
        <v>0</v>
      </c>
      <c r="I28" s="22"/>
      <c r="J28" s="27"/>
    </row>
    <row r="29" spans="1:10" ht="75" x14ac:dyDescent="0.3">
      <c r="A29" s="15" t="s">
        <v>64</v>
      </c>
      <c r="B29" s="4" t="s">
        <v>35</v>
      </c>
      <c r="C29" s="8">
        <v>23</v>
      </c>
      <c r="D29" s="8">
        <v>20</v>
      </c>
      <c r="E29" s="8">
        <v>19.399999999999999</v>
      </c>
      <c r="F29" s="8">
        <v>22.7</v>
      </c>
      <c r="G29" s="9">
        <f t="shared" si="2"/>
        <v>-0.60000000000000142</v>
      </c>
      <c r="H29" s="9">
        <f t="shared" si="0"/>
        <v>-3.6000000000000014</v>
      </c>
      <c r="I29" s="22">
        <f>E29/C29*100-100</f>
        <v>-15.652173913043484</v>
      </c>
      <c r="J29" s="16" t="s">
        <v>238</v>
      </c>
    </row>
    <row r="30" spans="1:10" ht="131.25" x14ac:dyDescent="0.3">
      <c r="A30" s="15" t="s">
        <v>92</v>
      </c>
      <c r="B30" s="4" t="s">
        <v>93</v>
      </c>
      <c r="C30" s="8">
        <v>18991</v>
      </c>
      <c r="D30" s="8">
        <v>19667</v>
      </c>
      <c r="E30" s="8">
        <v>20151.400000000001</v>
      </c>
      <c r="F30" s="8">
        <v>21004.799999999999</v>
      </c>
      <c r="G30" s="9">
        <f t="shared" si="2"/>
        <v>484.40000000000146</v>
      </c>
      <c r="H30" s="9">
        <f t="shared" si="0"/>
        <v>1160.4000000000015</v>
      </c>
      <c r="I30" s="22">
        <f>E30/C30*100-100</f>
        <v>6.1102627560423457</v>
      </c>
      <c r="J30" s="16" t="s">
        <v>87</v>
      </c>
    </row>
    <row r="31" spans="1:10" ht="112.5" x14ac:dyDescent="0.3">
      <c r="A31" s="15" t="s">
        <v>65</v>
      </c>
      <c r="B31" s="4" t="s">
        <v>12</v>
      </c>
      <c r="C31" s="8">
        <v>651</v>
      </c>
      <c r="D31" s="8">
        <v>675</v>
      </c>
      <c r="E31" s="8">
        <v>673.3</v>
      </c>
      <c r="F31" s="8">
        <v>2214.3000000000002</v>
      </c>
      <c r="G31" s="9">
        <f t="shared" si="2"/>
        <v>-1.7000000000000455</v>
      </c>
      <c r="H31" s="9">
        <f t="shared" si="0"/>
        <v>22.299999999999955</v>
      </c>
      <c r="I31" s="22">
        <f>E31/C31*100-100</f>
        <v>3.4254992319508375</v>
      </c>
      <c r="J31" s="16" t="s">
        <v>151</v>
      </c>
    </row>
    <row r="32" spans="1:10" ht="112.5" x14ac:dyDescent="0.3">
      <c r="A32" s="15" t="s">
        <v>66</v>
      </c>
      <c r="B32" s="4" t="s">
        <v>13</v>
      </c>
      <c r="C32" s="8"/>
      <c r="D32" s="8">
        <v>5</v>
      </c>
      <c r="E32" s="8">
        <v>5</v>
      </c>
      <c r="F32" s="8">
        <v>563.5</v>
      </c>
      <c r="G32" s="9">
        <f t="shared" si="2"/>
        <v>0</v>
      </c>
      <c r="H32" s="9">
        <f t="shared" si="0"/>
        <v>5</v>
      </c>
      <c r="I32" s="22"/>
      <c r="J32" s="16"/>
    </row>
    <row r="33" spans="1:10" ht="56.25" x14ac:dyDescent="0.3">
      <c r="A33" s="15" t="s">
        <v>67</v>
      </c>
      <c r="B33" s="4" t="s">
        <v>14</v>
      </c>
      <c r="C33" s="8">
        <v>2277</v>
      </c>
      <c r="D33" s="8">
        <v>2016</v>
      </c>
      <c r="E33" s="8">
        <v>2259.1999999999998</v>
      </c>
      <c r="F33" s="8">
        <v>2765.3</v>
      </c>
      <c r="G33" s="9">
        <f t="shared" si="2"/>
        <v>243.19999999999982</v>
      </c>
      <c r="H33" s="9">
        <f t="shared" si="0"/>
        <v>-17.800000000000182</v>
      </c>
      <c r="I33" s="22">
        <f t="shared" ref="I33:I38" si="3">E33/C33*100-100</f>
        <v>-0.78173034694775367</v>
      </c>
      <c r="J33" s="16"/>
    </row>
    <row r="34" spans="1:10" ht="206.25" x14ac:dyDescent="0.3">
      <c r="A34" s="15" t="s">
        <v>128</v>
      </c>
      <c r="B34" s="4" t="s">
        <v>140</v>
      </c>
      <c r="C34" s="8">
        <v>2</v>
      </c>
      <c r="D34" s="8">
        <v>2.5</v>
      </c>
      <c r="E34" s="8">
        <v>2.6</v>
      </c>
      <c r="F34" s="8">
        <v>4.2</v>
      </c>
      <c r="G34" s="9">
        <f t="shared" si="2"/>
        <v>0.10000000000000009</v>
      </c>
      <c r="H34" s="9">
        <f t="shared" si="0"/>
        <v>0.60000000000000009</v>
      </c>
      <c r="I34" s="22">
        <f t="shared" si="3"/>
        <v>30</v>
      </c>
      <c r="J34" s="16"/>
    </row>
    <row r="35" spans="1:10" ht="112.5" x14ac:dyDescent="0.3">
      <c r="A35" s="15" t="s">
        <v>68</v>
      </c>
      <c r="B35" s="4" t="s">
        <v>40</v>
      </c>
      <c r="C35" s="8">
        <v>1748</v>
      </c>
      <c r="D35" s="8">
        <v>2896</v>
      </c>
      <c r="E35" s="8">
        <v>2962.4</v>
      </c>
      <c r="F35" s="8">
        <v>2202.6999999999998</v>
      </c>
      <c r="G35" s="9">
        <f t="shared" si="2"/>
        <v>66.400000000000091</v>
      </c>
      <c r="H35" s="9">
        <f t="shared" si="0"/>
        <v>1214.4000000000001</v>
      </c>
      <c r="I35" s="22">
        <f t="shared" si="3"/>
        <v>69.473684210526329</v>
      </c>
      <c r="J35" s="16" t="s">
        <v>183</v>
      </c>
    </row>
    <row r="36" spans="1:10" ht="37.5" customHeight="1" x14ac:dyDescent="0.3">
      <c r="A36" s="15" t="s">
        <v>69</v>
      </c>
      <c r="B36" s="4" t="s">
        <v>15</v>
      </c>
      <c r="C36" s="8">
        <v>323</v>
      </c>
      <c r="D36" s="8">
        <v>287</v>
      </c>
      <c r="E36" s="8">
        <v>291.60000000000002</v>
      </c>
      <c r="F36" s="8">
        <v>239.8</v>
      </c>
      <c r="G36" s="9">
        <f t="shared" si="2"/>
        <v>4.6000000000000227</v>
      </c>
      <c r="H36" s="9">
        <f t="shared" si="0"/>
        <v>-31.399999999999977</v>
      </c>
      <c r="I36" s="22">
        <f t="shared" si="3"/>
        <v>-9.7213622291021551</v>
      </c>
      <c r="J36" s="25" t="s">
        <v>115</v>
      </c>
    </row>
    <row r="37" spans="1:10" ht="37.5" x14ac:dyDescent="0.3">
      <c r="A37" s="15" t="s">
        <v>70</v>
      </c>
      <c r="B37" s="4" t="s">
        <v>16</v>
      </c>
      <c r="C37" s="8"/>
      <c r="D37" s="8">
        <v>333</v>
      </c>
      <c r="E37" s="8">
        <v>332.6</v>
      </c>
      <c r="F37" s="8">
        <v>-35.200000000000003</v>
      </c>
      <c r="G37" s="9">
        <f t="shared" si="2"/>
        <v>-0.39999999999997726</v>
      </c>
      <c r="H37" s="9">
        <f t="shared" si="0"/>
        <v>332.6</v>
      </c>
      <c r="I37" s="22" t="e">
        <f t="shared" si="3"/>
        <v>#DIV/0!</v>
      </c>
      <c r="J37" s="26"/>
    </row>
    <row r="38" spans="1:10" x14ac:dyDescent="0.3">
      <c r="A38" s="15" t="s">
        <v>129</v>
      </c>
      <c r="B38" s="4" t="s">
        <v>141</v>
      </c>
      <c r="C38" s="8">
        <v>20951</v>
      </c>
      <c r="D38" s="8">
        <v>23066</v>
      </c>
      <c r="E38" s="8">
        <v>23068.6</v>
      </c>
      <c r="F38" s="8">
        <v>18605.7</v>
      </c>
      <c r="G38" s="9">
        <f t="shared" si="2"/>
        <v>2.5999999999985448</v>
      </c>
      <c r="H38" s="9">
        <f t="shared" si="0"/>
        <v>2117.5999999999985</v>
      </c>
      <c r="I38" s="22">
        <f t="shared" si="3"/>
        <v>10.107393441840486</v>
      </c>
      <c r="J38" s="26"/>
    </row>
    <row r="39" spans="1:10" x14ac:dyDescent="0.3">
      <c r="A39" s="15" t="s">
        <v>165</v>
      </c>
      <c r="B39" s="4" t="s">
        <v>166</v>
      </c>
      <c r="C39" s="8">
        <v>280</v>
      </c>
      <c r="D39" s="8">
        <v>164</v>
      </c>
      <c r="E39" s="8">
        <v>163.6</v>
      </c>
      <c r="F39" s="8">
        <v>180.8</v>
      </c>
      <c r="G39" s="9"/>
      <c r="H39" s="9">
        <f t="shared" si="0"/>
        <v>-116.4</v>
      </c>
      <c r="I39" s="22"/>
      <c r="J39" s="27"/>
    </row>
    <row r="40" spans="1:10" ht="56.25" x14ac:dyDescent="0.3">
      <c r="A40" s="15" t="s">
        <v>71</v>
      </c>
      <c r="B40" s="4" t="s">
        <v>17</v>
      </c>
      <c r="C40" s="8">
        <v>150</v>
      </c>
      <c r="D40" s="8">
        <v>3878</v>
      </c>
      <c r="E40" s="8">
        <v>4347.3</v>
      </c>
      <c r="F40" s="8">
        <v>5791.2</v>
      </c>
      <c r="G40" s="9">
        <f t="shared" si="2"/>
        <v>469.30000000000018</v>
      </c>
      <c r="H40" s="9">
        <f t="shared" si="0"/>
        <v>4197.3</v>
      </c>
      <c r="I40" s="22">
        <f>E40/C40*100-100</f>
        <v>2798.2000000000003</v>
      </c>
      <c r="J40" s="16" t="s">
        <v>88</v>
      </c>
    </row>
    <row r="41" spans="1:10" ht="56.25" x14ac:dyDescent="0.3">
      <c r="A41" s="15" t="s">
        <v>167</v>
      </c>
      <c r="B41" s="4" t="s">
        <v>168</v>
      </c>
      <c r="C41" s="8"/>
      <c r="D41" s="8"/>
      <c r="E41" s="8">
        <v>361.4</v>
      </c>
      <c r="F41" s="8">
        <v>585.9</v>
      </c>
      <c r="G41" s="9"/>
      <c r="H41" s="9">
        <f t="shared" si="0"/>
        <v>361.4</v>
      </c>
      <c r="I41" s="22"/>
      <c r="J41" s="16"/>
    </row>
    <row r="42" spans="1:10" ht="112.5" x14ac:dyDescent="0.3">
      <c r="A42" s="15" t="s">
        <v>72</v>
      </c>
      <c r="B42" s="4" t="s">
        <v>18</v>
      </c>
      <c r="C42" s="8">
        <v>109</v>
      </c>
      <c r="D42" s="8">
        <v>833</v>
      </c>
      <c r="E42" s="8">
        <v>2242.1999999999998</v>
      </c>
      <c r="F42" s="8">
        <v>2105.5</v>
      </c>
      <c r="G42" s="9">
        <f t="shared" si="2"/>
        <v>1409.1999999999998</v>
      </c>
      <c r="H42" s="9">
        <f t="shared" si="0"/>
        <v>2133.1999999999998</v>
      </c>
      <c r="I42" s="22">
        <f>E42/C42*100-100</f>
        <v>1957.0642201834862</v>
      </c>
      <c r="J42" s="16" t="s">
        <v>116</v>
      </c>
    </row>
    <row r="43" spans="1:10" ht="131.25" x14ac:dyDescent="0.3">
      <c r="A43" s="15" t="s">
        <v>73</v>
      </c>
      <c r="B43" s="4" t="s">
        <v>19</v>
      </c>
      <c r="C43" s="8">
        <v>4506</v>
      </c>
      <c r="D43" s="8">
        <v>4806</v>
      </c>
      <c r="E43" s="8">
        <f>5508.8+54</f>
        <v>5562.8</v>
      </c>
      <c r="F43" s="8">
        <v>4984.6000000000004</v>
      </c>
      <c r="G43" s="9">
        <f t="shared" si="2"/>
        <v>756.80000000000018</v>
      </c>
      <c r="H43" s="9">
        <f t="shared" si="0"/>
        <v>1056.8000000000002</v>
      </c>
      <c r="I43" s="22">
        <f>E43/C43*100-100</f>
        <v>23.453173546382615</v>
      </c>
      <c r="J43" s="19" t="s">
        <v>89</v>
      </c>
    </row>
    <row r="44" spans="1:10" ht="131.25" x14ac:dyDescent="0.3">
      <c r="A44" s="15" t="s">
        <v>91</v>
      </c>
      <c r="B44" s="4" t="s">
        <v>93</v>
      </c>
      <c r="C44" s="8">
        <v>3540</v>
      </c>
      <c r="D44" s="8">
        <v>8797</v>
      </c>
      <c r="E44" s="8">
        <v>8881.2999999999993</v>
      </c>
      <c r="F44" s="8">
        <v>4450.8</v>
      </c>
      <c r="G44" s="9">
        <f t="shared" si="2"/>
        <v>84.299999999999272</v>
      </c>
      <c r="H44" s="9">
        <f t="shared" si="0"/>
        <v>5341.2999999999993</v>
      </c>
      <c r="I44" s="22">
        <f>E44/C44*100-100</f>
        <v>150.88418079096044</v>
      </c>
      <c r="J44" s="24" t="s">
        <v>237</v>
      </c>
    </row>
    <row r="45" spans="1:10" ht="93.75" x14ac:dyDescent="0.3">
      <c r="A45" s="15" t="s">
        <v>74</v>
      </c>
      <c r="B45" s="4" t="s">
        <v>20</v>
      </c>
      <c r="C45" s="8">
        <v>628</v>
      </c>
      <c r="D45" s="8">
        <v>602</v>
      </c>
      <c r="E45" s="8">
        <v>648.6</v>
      </c>
      <c r="F45" s="8">
        <v>899.3</v>
      </c>
      <c r="G45" s="9">
        <f t="shared" si="2"/>
        <v>46.600000000000023</v>
      </c>
      <c r="H45" s="9">
        <f t="shared" si="0"/>
        <v>20.600000000000023</v>
      </c>
      <c r="I45" s="22">
        <f>E45/C45*100-100</f>
        <v>3.2802547770700556</v>
      </c>
      <c r="J45" s="19" t="s">
        <v>89</v>
      </c>
    </row>
    <row r="46" spans="1:10" ht="131.25" x14ac:dyDescent="0.3">
      <c r="A46" s="15" t="s">
        <v>130</v>
      </c>
      <c r="B46" s="4" t="s">
        <v>142</v>
      </c>
      <c r="C46" s="8">
        <v>1277</v>
      </c>
      <c r="D46" s="8">
        <v>494</v>
      </c>
      <c r="E46" s="8">
        <v>538.1</v>
      </c>
      <c r="F46" s="8">
        <v>1203.0999999999999</v>
      </c>
      <c r="G46" s="9">
        <f t="shared" si="2"/>
        <v>44.100000000000023</v>
      </c>
      <c r="H46" s="9">
        <f t="shared" si="0"/>
        <v>-738.9</v>
      </c>
      <c r="I46" s="22">
        <f>E46/C46*100-100</f>
        <v>-57.862176977290524</v>
      </c>
      <c r="J46" s="24" t="s">
        <v>237</v>
      </c>
    </row>
    <row r="47" spans="1:10" ht="112.5" x14ac:dyDescent="0.3">
      <c r="A47" s="15" t="s">
        <v>225</v>
      </c>
      <c r="B47" s="4" t="s">
        <v>196</v>
      </c>
      <c r="C47" s="8"/>
      <c r="D47" s="8">
        <v>12</v>
      </c>
      <c r="E47" s="8">
        <v>12.1</v>
      </c>
      <c r="F47" s="8"/>
      <c r="G47" s="9"/>
      <c r="H47" s="9"/>
      <c r="I47" s="22"/>
      <c r="J47" s="24"/>
    </row>
    <row r="48" spans="1:10" ht="168.75" x14ac:dyDescent="0.3">
      <c r="A48" s="15" t="s">
        <v>224</v>
      </c>
      <c r="B48" s="4" t="s">
        <v>197</v>
      </c>
      <c r="C48" s="8"/>
      <c r="D48" s="8">
        <v>13</v>
      </c>
      <c r="E48" s="8">
        <v>23</v>
      </c>
      <c r="F48" s="8"/>
      <c r="G48" s="9"/>
      <c r="H48" s="9"/>
      <c r="I48" s="22"/>
      <c r="J48" s="24"/>
    </row>
    <row r="49" spans="1:10" ht="112.5" x14ac:dyDescent="0.3">
      <c r="A49" s="15" t="s">
        <v>223</v>
      </c>
      <c r="B49" s="4" t="s">
        <v>185</v>
      </c>
      <c r="C49" s="8">
        <v>36</v>
      </c>
      <c r="D49" s="8">
        <v>1</v>
      </c>
      <c r="E49" s="8">
        <v>1.5</v>
      </c>
      <c r="F49" s="8"/>
      <c r="G49" s="9"/>
      <c r="H49" s="9"/>
      <c r="I49" s="22"/>
      <c r="J49" s="24"/>
    </row>
    <row r="50" spans="1:10" ht="93.75" x14ac:dyDescent="0.3">
      <c r="A50" s="15" t="s">
        <v>222</v>
      </c>
      <c r="B50" s="4" t="s">
        <v>186</v>
      </c>
      <c r="C50" s="8">
        <v>487</v>
      </c>
      <c r="D50" s="8">
        <v>10</v>
      </c>
      <c r="E50" s="8">
        <v>15.5</v>
      </c>
      <c r="F50" s="8"/>
      <c r="G50" s="9"/>
      <c r="H50" s="9"/>
      <c r="I50" s="22"/>
      <c r="J50" s="24"/>
    </row>
    <row r="51" spans="1:10" ht="131.25" x14ac:dyDescent="0.3">
      <c r="A51" s="15" t="s">
        <v>221</v>
      </c>
      <c r="B51" s="4" t="s">
        <v>210</v>
      </c>
      <c r="C51" s="8">
        <v>0</v>
      </c>
      <c r="D51" s="8">
        <v>0</v>
      </c>
      <c r="E51" s="8">
        <v>10</v>
      </c>
      <c r="F51" s="8"/>
      <c r="G51" s="9"/>
      <c r="H51" s="9"/>
      <c r="I51" s="22"/>
      <c r="J51" s="24"/>
    </row>
    <row r="52" spans="1:10" ht="187.5" x14ac:dyDescent="0.3">
      <c r="A52" s="15" t="s">
        <v>227</v>
      </c>
      <c r="B52" s="4" t="s">
        <v>211</v>
      </c>
      <c r="C52" s="8"/>
      <c r="D52" s="8"/>
      <c r="E52" s="8">
        <v>2.1</v>
      </c>
      <c r="F52" s="8"/>
      <c r="G52" s="9"/>
      <c r="H52" s="9"/>
      <c r="I52" s="22"/>
      <c r="J52" s="24"/>
    </row>
    <row r="53" spans="1:10" ht="131.25" x14ac:dyDescent="0.3">
      <c r="A53" s="15" t="s">
        <v>226</v>
      </c>
      <c r="B53" s="4" t="s">
        <v>198</v>
      </c>
      <c r="C53" s="8"/>
      <c r="D53" s="8">
        <v>6</v>
      </c>
      <c r="E53" s="8">
        <v>6.3</v>
      </c>
      <c r="F53" s="8"/>
      <c r="G53" s="9"/>
      <c r="H53" s="9"/>
      <c r="I53" s="22"/>
      <c r="J53" s="24"/>
    </row>
    <row r="54" spans="1:10" ht="150" x14ac:dyDescent="0.3">
      <c r="A54" s="15" t="s">
        <v>228</v>
      </c>
      <c r="B54" s="4" t="s">
        <v>187</v>
      </c>
      <c r="C54" s="8">
        <v>20</v>
      </c>
      <c r="D54" s="8">
        <v>16</v>
      </c>
      <c r="E54" s="8">
        <v>9</v>
      </c>
      <c r="F54" s="8"/>
      <c r="G54" s="9"/>
      <c r="H54" s="9"/>
      <c r="I54" s="22"/>
      <c r="J54" s="24"/>
    </row>
    <row r="55" spans="1:10" ht="75" x14ac:dyDescent="0.3">
      <c r="A55" s="15" t="s">
        <v>199</v>
      </c>
      <c r="B55" s="4" t="s">
        <v>200</v>
      </c>
      <c r="C55" s="8"/>
      <c r="D55" s="8">
        <v>23</v>
      </c>
      <c r="E55" s="8">
        <v>27.5</v>
      </c>
      <c r="F55" s="8"/>
      <c r="G55" s="9"/>
      <c r="H55" s="9"/>
      <c r="I55" s="22"/>
      <c r="J55" s="24"/>
    </row>
    <row r="56" spans="1:10" ht="90.75" customHeight="1" x14ac:dyDescent="0.3">
      <c r="A56" s="15" t="s">
        <v>75</v>
      </c>
      <c r="B56" s="4" t="s">
        <v>21</v>
      </c>
      <c r="C56" s="8"/>
      <c r="D56" s="8"/>
      <c r="E56" s="8"/>
      <c r="F56" s="8">
        <v>113.6</v>
      </c>
      <c r="G56" s="9">
        <f t="shared" si="2"/>
        <v>0</v>
      </c>
      <c r="H56" s="9">
        <f t="shared" si="0"/>
        <v>0</v>
      </c>
      <c r="I56" s="22" t="e">
        <f>E56/C56*100-100</f>
        <v>#DIV/0!</v>
      </c>
      <c r="J56" s="25" t="s">
        <v>152</v>
      </c>
    </row>
    <row r="57" spans="1:10" ht="75" x14ac:dyDescent="0.3">
      <c r="A57" s="15" t="s">
        <v>76</v>
      </c>
      <c r="B57" s="4" t="s">
        <v>22</v>
      </c>
      <c r="C57" s="8"/>
      <c r="D57" s="8"/>
      <c r="E57" s="8"/>
      <c r="F57" s="8">
        <v>34</v>
      </c>
      <c r="G57" s="9">
        <f t="shared" si="2"/>
        <v>0</v>
      </c>
      <c r="H57" s="9">
        <f t="shared" si="0"/>
        <v>0</v>
      </c>
      <c r="I57" s="22" t="e">
        <f>E57/C57*100-100</f>
        <v>#DIV/0!</v>
      </c>
      <c r="J57" s="26"/>
    </row>
    <row r="58" spans="1:10" ht="93.75" x14ac:dyDescent="0.3">
      <c r="A58" s="15" t="s">
        <v>77</v>
      </c>
      <c r="B58" s="4" t="s">
        <v>23</v>
      </c>
      <c r="C58" s="8"/>
      <c r="D58" s="8"/>
      <c r="E58" s="8"/>
      <c r="F58" s="8">
        <v>10</v>
      </c>
      <c r="G58" s="9">
        <f t="shared" si="2"/>
        <v>0</v>
      </c>
      <c r="H58" s="9">
        <f t="shared" si="0"/>
        <v>0</v>
      </c>
      <c r="I58" s="22"/>
      <c r="J58" s="26"/>
    </row>
    <row r="59" spans="1:10" ht="112.5" x14ac:dyDescent="0.3">
      <c r="A59" s="15" t="s">
        <v>229</v>
      </c>
      <c r="B59" s="4" t="s">
        <v>188</v>
      </c>
      <c r="C59" s="8">
        <v>41</v>
      </c>
      <c r="D59" s="8">
        <v>457</v>
      </c>
      <c r="E59" s="8">
        <v>456.9</v>
      </c>
      <c r="F59" s="8"/>
      <c r="G59" s="9"/>
      <c r="H59" s="9"/>
      <c r="I59" s="22"/>
      <c r="J59" s="26"/>
    </row>
    <row r="60" spans="1:10" ht="112.5" x14ac:dyDescent="0.3">
      <c r="A60" s="15" t="s">
        <v>219</v>
      </c>
      <c r="B60" s="4" t="s">
        <v>189</v>
      </c>
      <c r="C60" s="8">
        <v>332</v>
      </c>
      <c r="D60" s="8">
        <v>0</v>
      </c>
      <c r="E60" s="8"/>
      <c r="F60" s="8"/>
      <c r="G60" s="9"/>
      <c r="H60" s="9"/>
      <c r="I60" s="22"/>
      <c r="J60" s="26"/>
    </row>
    <row r="61" spans="1:10" ht="56.25" x14ac:dyDescent="0.3">
      <c r="A61" s="15" t="s">
        <v>218</v>
      </c>
      <c r="B61" s="4" t="s">
        <v>212</v>
      </c>
      <c r="C61" s="8"/>
      <c r="D61" s="8"/>
      <c r="E61" s="8">
        <v>0.9</v>
      </c>
      <c r="F61" s="8"/>
      <c r="G61" s="9"/>
      <c r="H61" s="9"/>
      <c r="I61" s="22"/>
      <c r="J61" s="26"/>
    </row>
    <row r="62" spans="1:10" ht="93.75" x14ac:dyDescent="0.3">
      <c r="A62" s="15" t="s">
        <v>216</v>
      </c>
      <c r="B62" s="4" t="s">
        <v>201</v>
      </c>
      <c r="C62" s="8"/>
      <c r="D62" s="8">
        <v>988</v>
      </c>
      <c r="E62" s="8">
        <v>1028.4000000000001</v>
      </c>
      <c r="F62" s="8"/>
      <c r="G62" s="9"/>
      <c r="H62" s="9"/>
      <c r="I62" s="22"/>
      <c r="J62" s="26"/>
    </row>
    <row r="63" spans="1:10" ht="112.5" x14ac:dyDescent="0.3">
      <c r="A63" s="15" t="s">
        <v>217</v>
      </c>
      <c r="B63" s="4" t="s">
        <v>213</v>
      </c>
      <c r="C63" s="8"/>
      <c r="D63" s="8"/>
      <c r="E63" s="8">
        <v>46.2</v>
      </c>
      <c r="F63" s="8"/>
      <c r="G63" s="9"/>
      <c r="H63" s="9"/>
      <c r="I63" s="22"/>
      <c r="J63" s="26"/>
    </row>
    <row r="64" spans="1:10" ht="131.25" x14ac:dyDescent="0.3">
      <c r="A64" s="15" t="s">
        <v>220</v>
      </c>
      <c r="B64" s="4" t="s">
        <v>190</v>
      </c>
      <c r="C64" s="8">
        <v>325</v>
      </c>
      <c r="D64" s="8">
        <v>2298</v>
      </c>
      <c r="E64" s="8">
        <v>2336.5</v>
      </c>
      <c r="F64" s="8"/>
      <c r="G64" s="9"/>
      <c r="H64" s="9"/>
      <c r="I64" s="22"/>
      <c r="J64" s="26"/>
    </row>
    <row r="65" spans="1:10" ht="75" x14ac:dyDescent="0.3">
      <c r="A65" s="15" t="s">
        <v>169</v>
      </c>
      <c r="B65" s="4" t="s">
        <v>170</v>
      </c>
      <c r="C65" s="8"/>
      <c r="D65" s="8"/>
      <c r="E65" s="8"/>
      <c r="F65" s="8">
        <v>5.5</v>
      </c>
      <c r="G65" s="9"/>
      <c r="H65" s="9">
        <f t="shared" si="0"/>
        <v>0</v>
      </c>
      <c r="I65" s="22"/>
      <c r="J65" s="26"/>
    </row>
    <row r="66" spans="1:10" ht="56.25" x14ac:dyDescent="0.3">
      <c r="A66" s="15" t="s">
        <v>78</v>
      </c>
      <c r="B66" s="4" t="s">
        <v>24</v>
      </c>
      <c r="C66" s="8"/>
      <c r="D66" s="8"/>
      <c r="E66" s="8"/>
      <c r="F66" s="8">
        <v>244.3</v>
      </c>
      <c r="G66" s="9">
        <f t="shared" si="2"/>
        <v>0</v>
      </c>
      <c r="H66" s="9">
        <f t="shared" si="0"/>
        <v>0</v>
      </c>
      <c r="I66" s="22" t="e">
        <f>E66/C66*100-100</f>
        <v>#DIV/0!</v>
      </c>
      <c r="J66" s="26"/>
    </row>
    <row r="67" spans="1:10" ht="39" customHeight="1" x14ac:dyDescent="0.3">
      <c r="A67" s="15" t="s">
        <v>79</v>
      </c>
      <c r="B67" s="4" t="s">
        <v>25</v>
      </c>
      <c r="C67" s="8"/>
      <c r="D67" s="8"/>
      <c r="E67" s="8"/>
      <c r="F67" s="8">
        <v>41</v>
      </c>
      <c r="G67" s="9">
        <f t="shared" si="2"/>
        <v>0</v>
      </c>
      <c r="H67" s="9">
        <f t="shared" si="0"/>
        <v>0</v>
      </c>
      <c r="I67" s="22" t="e">
        <f>E67/C67*100-100</f>
        <v>#DIV/0!</v>
      </c>
      <c r="J67" s="26"/>
    </row>
    <row r="68" spans="1:10" ht="37.5" x14ac:dyDescent="0.3">
      <c r="A68" s="15" t="s">
        <v>80</v>
      </c>
      <c r="B68" s="4" t="s">
        <v>26</v>
      </c>
      <c r="C68" s="8"/>
      <c r="D68" s="8"/>
      <c r="E68" s="8"/>
      <c r="F68" s="8">
        <v>539.5</v>
      </c>
      <c r="G68" s="9">
        <f t="shared" si="2"/>
        <v>0</v>
      </c>
      <c r="H68" s="9">
        <f t="shared" si="0"/>
        <v>0</v>
      </c>
      <c r="I68" s="22"/>
      <c r="J68" s="26"/>
    </row>
    <row r="69" spans="1:10" ht="75" x14ac:dyDescent="0.3">
      <c r="A69" s="15" t="s">
        <v>81</v>
      </c>
      <c r="B69" s="4" t="s">
        <v>27</v>
      </c>
      <c r="C69" s="8"/>
      <c r="D69" s="8"/>
      <c r="E69" s="8"/>
      <c r="F69" s="8">
        <v>17</v>
      </c>
      <c r="G69" s="9">
        <f t="shared" si="2"/>
        <v>0</v>
      </c>
      <c r="H69" s="9">
        <f t="shared" si="0"/>
        <v>0</v>
      </c>
      <c r="I69" s="22"/>
      <c r="J69" s="26"/>
    </row>
    <row r="70" spans="1:10" ht="93.75" customHeight="1" x14ac:dyDescent="0.3">
      <c r="A70" s="15" t="s">
        <v>82</v>
      </c>
      <c r="B70" s="4" t="s">
        <v>28</v>
      </c>
      <c r="C70" s="8"/>
      <c r="D70" s="8"/>
      <c r="E70" s="8"/>
      <c r="F70" s="8">
        <v>421</v>
      </c>
      <c r="G70" s="9">
        <f t="shared" si="2"/>
        <v>0</v>
      </c>
      <c r="H70" s="9">
        <f t="shared" si="0"/>
        <v>0</v>
      </c>
      <c r="I70" s="22"/>
      <c r="J70" s="26"/>
    </row>
    <row r="71" spans="1:10" ht="56.25" x14ac:dyDescent="0.3">
      <c r="A71" s="15" t="s">
        <v>94</v>
      </c>
      <c r="B71" s="4" t="s">
        <v>95</v>
      </c>
      <c r="C71" s="8"/>
      <c r="D71" s="8"/>
      <c r="E71" s="8"/>
      <c r="F71" s="8">
        <v>28.5</v>
      </c>
      <c r="G71" s="9">
        <f t="shared" si="2"/>
        <v>0</v>
      </c>
      <c r="H71" s="9">
        <f t="shared" si="0"/>
        <v>0</v>
      </c>
      <c r="I71" s="22"/>
      <c r="J71" s="26"/>
    </row>
    <row r="72" spans="1:10" ht="93.75" x14ac:dyDescent="0.3">
      <c r="A72" s="15" t="s">
        <v>83</v>
      </c>
      <c r="B72" s="4" t="s">
        <v>36</v>
      </c>
      <c r="C72" s="8"/>
      <c r="D72" s="8"/>
      <c r="E72" s="8"/>
      <c r="F72" s="8">
        <v>514.5</v>
      </c>
      <c r="G72" s="9">
        <f t="shared" si="2"/>
        <v>0</v>
      </c>
      <c r="H72" s="9">
        <f t="shared" si="0"/>
        <v>0</v>
      </c>
      <c r="I72" s="22"/>
      <c r="J72" s="26"/>
    </row>
    <row r="73" spans="1:10" ht="56.25" x14ac:dyDescent="0.3">
      <c r="A73" s="15" t="s">
        <v>84</v>
      </c>
      <c r="B73" s="4" t="s">
        <v>29</v>
      </c>
      <c r="C73" s="8"/>
      <c r="D73" s="8"/>
      <c r="E73" s="8"/>
      <c r="F73" s="8">
        <v>2690.7</v>
      </c>
      <c r="G73" s="9">
        <f t="shared" si="2"/>
        <v>0</v>
      </c>
      <c r="H73" s="9">
        <f t="shared" si="0"/>
        <v>0</v>
      </c>
      <c r="I73" s="22"/>
      <c r="J73" s="27"/>
    </row>
    <row r="74" spans="1:10" ht="37.5" x14ac:dyDescent="0.3">
      <c r="A74" s="15" t="s">
        <v>85</v>
      </c>
      <c r="B74" s="4" t="s">
        <v>37</v>
      </c>
      <c r="C74" s="8"/>
      <c r="D74" s="8"/>
      <c r="E74" s="8">
        <v>-247.2</v>
      </c>
      <c r="F74" s="8">
        <v>253.5</v>
      </c>
      <c r="G74" s="9">
        <f t="shared" si="2"/>
        <v>-247.2</v>
      </c>
      <c r="H74" s="9">
        <f t="shared" si="0"/>
        <v>-247.2</v>
      </c>
      <c r="I74" s="22"/>
      <c r="J74" s="16"/>
    </row>
    <row r="75" spans="1:10" ht="37.5" x14ac:dyDescent="0.3">
      <c r="A75" s="15" t="s">
        <v>214</v>
      </c>
      <c r="B75" s="4" t="s">
        <v>215</v>
      </c>
      <c r="C75" s="8"/>
      <c r="D75" s="8"/>
      <c r="E75" s="8">
        <v>5.3</v>
      </c>
      <c r="F75" s="8"/>
      <c r="G75" s="9"/>
      <c r="H75" s="9"/>
      <c r="I75" s="22"/>
      <c r="J75" s="16"/>
    </row>
    <row r="76" spans="1:10" ht="37.5" x14ac:dyDescent="0.3">
      <c r="A76" s="15" t="s">
        <v>154</v>
      </c>
      <c r="B76" s="4" t="s">
        <v>155</v>
      </c>
      <c r="C76" s="8">
        <v>31744.1</v>
      </c>
      <c r="D76" s="8">
        <v>31744.1</v>
      </c>
      <c r="E76" s="8">
        <v>31744.1</v>
      </c>
      <c r="F76" s="8">
        <v>39065.9</v>
      </c>
      <c r="G76" s="9"/>
      <c r="H76" s="9">
        <f t="shared" si="0"/>
        <v>0</v>
      </c>
      <c r="I76" s="22">
        <f>E76/C76*100-100</f>
        <v>0</v>
      </c>
      <c r="J76" s="16"/>
    </row>
    <row r="77" spans="1:10" ht="56.25" customHeight="1" x14ac:dyDescent="0.3">
      <c r="A77" s="15" t="s">
        <v>96</v>
      </c>
      <c r="B77" s="4" t="s">
        <v>43</v>
      </c>
      <c r="C77" s="8"/>
      <c r="D77" s="8">
        <v>3599</v>
      </c>
      <c r="E77" s="8">
        <v>3599</v>
      </c>
      <c r="F77" s="8">
        <v>28608.7</v>
      </c>
      <c r="G77" s="9">
        <f t="shared" si="2"/>
        <v>0</v>
      </c>
      <c r="H77" s="9">
        <f t="shared" si="0"/>
        <v>3599</v>
      </c>
      <c r="I77" s="22"/>
      <c r="J77" s="16"/>
    </row>
    <row r="78" spans="1:10" ht="56.25" customHeight="1" x14ac:dyDescent="0.3">
      <c r="A78" s="15" t="s">
        <v>193</v>
      </c>
      <c r="B78" s="4" t="s">
        <v>194</v>
      </c>
      <c r="C78" s="8">
        <v>60838.5</v>
      </c>
      <c r="D78" s="8">
        <v>89603.8</v>
      </c>
      <c r="E78" s="8">
        <v>89603.8</v>
      </c>
      <c r="F78" s="8"/>
      <c r="G78" s="9"/>
      <c r="H78" s="9"/>
      <c r="I78" s="22"/>
      <c r="J78" s="16"/>
    </row>
    <row r="79" spans="1:10" ht="65.25" customHeight="1" x14ac:dyDescent="0.3">
      <c r="A79" s="15" t="s">
        <v>123</v>
      </c>
      <c r="B79" s="4" t="s">
        <v>143</v>
      </c>
      <c r="C79" s="8">
        <v>183669.1</v>
      </c>
      <c r="D79" s="8">
        <v>248143.6</v>
      </c>
      <c r="E79" s="8">
        <v>139723.20000000001</v>
      </c>
      <c r="F79" s="8">
        <v>0</v>
      </c>
      <c r="G79" s="9">
        <f t="shared" ref="G79:G109" si="4">E79-D79</f>
        <v>-108420.4</v>
      </c>
      <c r="H79" s="9">
        <f t="shared" si="0"/>
        <v>-43945.899999999994</v>
      </c>
      <c r="I79" s="22"/>
      <c r="J79" s="16"/>
    </row>
    <row r="80" spans="1:10" ht="168.75" x14ac:dyDescent="0.3">
      <c r="A80" s="15" t="s">
        <v>97</v>
      </c>
      <c r="B80" s="4" t="s">
        <v>98</v>
      </c>
      <c r="C80" s="8"/>
      <c r="D80" s="8"/>
      <c r="E80" s="8"/>
      <c r="F80" s="8">
        <v>7839</v>
      </c>
      <c r="G80" s="9"/>
      <c r="H80" s="9">
        <f t="shared" ref="H80:H107" si="5">E80-C80</f>
        <v>0</v>
      </c>
      <c r="I80" s="22"/>
      <c r="J80" s="16"/>
    </row>
    <row r="81" spans="1:10" ht="114.75" customHeight="1" x14ac:dyDescent="0.3">
      <c r="A81" s="15" t="s">
        <v>99</v>
      </c>
      <c r="B81" s="4" t="s">
        <v>100</v>
      </c>
      <c r="C81" s="8">
        <v>0</v>
      </c>
      <c r="D81" s="8"/>
      <c r="E81" s="8"/>
      <c r="F81" s="8">
        <v>326.60000000000002</v>
      </c>
      <c r="G81" s="9"/>
      <c r="H81" s="9">
        <f t="shared" si="5"/>
        <v>0</v>
      </c>
      <c r="I81" s="22"/>
      <c r="J81" s="16"/>
    </row>
    <row r="82" spans="1:10" ht="73.5" customHeight="1" x14ac:dyDescent="0.3">
      <c r="A82" s="15" t="s">
        <v>121</v>
      </c>
      <c r="B82" s="4" t="s">
        <v>144</v>
      </c>
      <c r="C82" s="8"/>
      <c r="D82" s="8"/>
      <c r="E82" s="8"/>
      <c r="F82" s="8"/>
      <c r="G82" s="9">
        <f t="shared" si="4"/>
        <v>0</v>
      </c>
      <c r="H82" s="9">
        <f t="shared" si="5"/>
        <v>0</v>
      </c>
      <c r="I82" s="22"/>
      <c r="J82" s="16"/>
    </row>
    <row r="83" spans="1:10" ht="75" x14ac:dyDescent="0.3">
      <c r="A83" s="15" t="s">
        <v>122</v>
      </c>
      <c r="B83" s="4" t="s">
        <v>145</v>
      </c>
      <c r="C83" s="8">
        <v>3200</v>
      </c>
      <c r="D83" s="8">
        <v>3200</v>
      </c>
      <c r="E83" s="8">
        <v>3200</v>
      </c>
      <c r="F83" s="8">
        <v>3123.5</v>
      </c>
      <c r="G83" s="9">
        <f t="shared" si="4"/>
        <v>0</v>
      </c>
      <c r="H83" s="9">
        <f t="shared" si="5"/>
        <v>0</v>
      </c>
      <c r="I83" s="22">
        <f>E83/C83*100-100</f>
        <v>0</v>
      </c>
      <c r="J83" s="16"/>
    </row>
    <row r="84" spans="1:10" ht="131.25" x14ac:dyDescent="0.3">
      <c r="A84" s="15" t="s">
        <v>202</v>
      </c>
      <c r="B84" s="4" t="s">
        <v>203</v>
      </c>
      <c r="C84" s="8"/>
      <c r="D84" s="8">
        <v>3351.1</v>
      </c>
      <c r="E84" s="8">
        <v>3351.1</v>
      </c>
      <c r="F84" s="8"/>
      <c r="G84" s="9"/>
      <c r="H84" s="9"/>
      <c r="I84" s="22"/>
      <c r="J84" s="16"/>
    </row>
    <row r="85" spans="1:10" ht="93.75" x14ac:dyDescent="0.3">
      <c r="A85" s="15" t="s">
        <v>204</v>
      </c>
      <c r="B85" s="4" t="s">
        <v>205</v>
      </c>
      <c r="C85" s="8"/>
      <c r="D85" s="8">
        <v>5972.6</v>
      </c>
      <c r="E85" s="8">
        <v>5972.6</v>
      </c>
      <c r="F85" s="8"/>
      <c r="G85" s="9"/>
      <c r="H85" s="9"/>
      <c r="I85" s="22"/>
      <c r="J85" s="16"/>
    </row>
    <row r="86" spans="1:10" ht="75" x14ac:dyDescent="0.3">
      <c r="A86" s="15" t="s">
        <v>131</v>
      </c>
      <c r="B86" s="4" t="s">
        <v>146</v>
      </c>
      <c r="C86" s="8"/>
      <c r="D86" s="8"/>
      <c r="E86" s="8"/>
      <c r="F86" s="8">
        <v>0</v>
      </c>
      <c r="G86" s="9">
        <f t="shared" si="4"/>
        <v>0</v>
      </c>
      <c r="H86" s="9">
        <f t="shared" si="5"/>
        <v>0</v>
      </c>
      <c r="I86" s="22"/>
      <c r="J86" s="16"/>
    </row>
    <row r="87" spans="1:10" ht="56.25" customHeight="1" x14ac:dyDescent="0.3">
      <c r="A87" s="15" t="s">
        <v>132</v>
      </c>
      <c r="B87" s="4" t="s">
        <v>147</v>
      </c>
      <c r="C87" s="8">
        <v>41.8</v>
      </c>
      <c r="D87" s="8">
        <v>602.20000000000005</v>
      </c>
      <c r="E87" s="8">
        <v>602.1</v>
      </c>
      <c r="F87" s="8">
        <v>534.9</v>
      </c>
      <c r="G87" s="9">
        <f t="shared" si="4"/>
        <v>-0.10000000000002274</v>
      </c>
      <c r="H87" s="9">
        <f t="shared" si="5"/>
        <v>560.30000000000007</v>
      </c>
      <c r="I87" s="22">
        <f>E87/C87*100-100</f>
        <v>1340.4306220095696</v>
      </c>
      <c r="J87" s="16" t="s">
        <v>232</v>
      </c>
    </row>
    <row r="88" spans="1:10" ht="39" customHeight="1" x14ac:dyDescent="0.3">
      <c r="A88" s="15" t="s">
        <v>101</v>
      </c>
      <c r="B88" s="4" t="s">
        <v>102</v>
      </c>
      <c r="C88" s="8"/>
      <c r="D88" s="8"/>
      <c r="E88" s="8"/>
      <c r="F88" s="8">
        <v>34.4</v>
      </c>
      <c r="G88" s="9">
        <f t="shared" si="4"/>
        <v>0</v>
      </c>
      <c r="H88" s="9">
        <f t="shared" si="5"/>
        <v>0</v>
      </c>
      <c r="I88" s="22"/>
      <c r="J88" s="16"/>
    </row>
    <row r="89" spans="1:10" ht="75" x14ac:dyDescent="0.3">
      <c r="A89" s="15" t="s">
        <v>133</v>
      </c>
      <c r="B89" s="6" t="s">
        <v>148</v>
      </c>
      <c r="C89" s="8">
        <v>6294.1</v>
      </c>
      <c r="D89" s="8">
        <v>4717.6000000000004</v>
      </c>
      <c r="E89" s="8">
        <v>4693.8999999999996</v>
      </c>
      <c r="F89" s="8">
        <v>5571.7</v>
      </c>
      <c r="G89" s="9">
        <f t="shared" si="4"/>
        <v>-23.700000000000728</v>
      </c>
      <c r="H89" s="9">
        <f t="shared" si="5"/>
        <v>-1600.2000000000007</v>
      </c>
      <c r="I89" s="22"/>
      <c r="J89" s="16"/>
    </row>
    <row r="90" spans="1:10" ht="75" x14ac:dyDescent="0.3">
      <c r="A90" s="15" t="s">
        <v>230</v>
      </c>
      <c r="B90" s="4" t="s">
        <v>231</v>
      </c>
      <c r="C90" s="8">
        <v>4308.1000000000004</v>
      </c>
      <c r="D90" s="8">
        <v>3195.3</v>
      </c>
      <c r="E90" s="8">
        <v>3195.3</v>
      </c>
      <c r="F90" s="8">
        <v>3105.4</v>
      </c>
      <c r="G90" s="9">
        <f t="shared" si="4"/>
        <v>0</v>
      </c>
      <c r="H90" s="9">
        <f t="shared" si="5"/>
        <v>-1112.8000000000002</v>
      </c>
      <c r="I90" s="22">
        <f>E90/C90*100-100</f>
        <v>-25.830412478818971</v>
      </c>
      <c r="J90" s="16" t="s">
        <v>232</v>
      </c>
    </row>
    <row r="91" spans="1:10" ht="75" x14ac:dyDescent="0.3">
      <c r="A91" s="15" t="s">
        <v>156</v>
      </c>
      <c r="B91" s="4" t="s">
        <v>143</v>
      </c>
      <c r="C91" s="11"/>
      <c r="D91" s="11"/>
      <c r="E91" s="11"/>
      <c r="F91" s="11">
        <v>59540.6</v>
      </c>
      <c r="G91" s="9">
        <f t="shared" si="4"/>
        <v>0</v>
      </c>
      <c r="H91" s="9">
        <f t="shared" si="5"/>
        <v>0</v>
      </c>
      <c r="I91" s="22"/>
      <c r="J91" s="16" t="s">
        <v>232</v>
      </c>
    </row>
    <row r="92" spans="1:10" ht="75" x14ac:dyDescent="0.3">
      <c r="A92" s="15" t="s">
        <v>103</v>
      </c>
      <c r="B92" s="6" t="s">
        <v>30</v>
      </c>
      <c r="C92" s="11">
        <v>162880.70000000001</v>
      </c>
      <c r="D92" s="11">
        <v>132645.5</v>
      </c>
      <c r="E92" s="11">
        <v>132467.29999999999</v>
      </c>
      <c r="F92" s="11">
        <v>221686.5</v>
      </c>
      <c r="G92" s="9">
        <f t="shared" si="4"/>
        <v>-178.20000000001164</v>
      </c>
      <c r="H92" s="9">
        <f t="shared" si="5"/>
        <v>-30413.400000000023</v>
      </c>
      <c r="I92" s="22">
        <f>E92/C92*100-100</f>
        <v>-18.672193820385118</v>
      </c>
      <c r="J92" s="16" t="s">
        <v>232</v>
      </c>
    </row>
    <row r="93" spans="1:10" ht="56.25" x14ac:dyDescent="0.3">
      <c r="A93" s="15" t="s">
        <v>233</v>
      </c>
      <c r="B93" s="6" t="s">
        <v>234</v>
      </c>
      <c r="C93" s="11"/>
      <c r="D93" s="11"/>
      <c r="E93" s="11">
        <v>7007.4</v>
      </c>
      <c r="F93" s="11"/>
      <c r="G93" s="9"/>
      <c r="H93" s="9"/>
      <c r="I93" s="22"/>
      <c r="J93" s="16"/>
    </row>
    <row r="94" spans="1:10" ht="56.25" x14ac:dyDescent="0.3">
      <c r="A94" s="15" t="s">
        <v>105</v>
      </c>
      <c r="B94" s="4" t="s">
        <v>31</v>
      </c>
      <c r="C94" s="11">
        <v>427403.2</v>
      </c>
      <c r="D94" s="11">
        <v>443524</v>
      </c>
      <c r="E94" s="11">
        <v>436516.6</v>
      </c>
      <c r="F94" s="11">
        <v>423117.1</v>
      </c>
      <c r="G94" s="9">
        <f t="shared" si="4"/>
        <v>-7007.4000000000233</v>
      </c>
      <c r="H94" s="9">
        <f t="shared" si="5"/>
        <v>9113.3999999999651</v>
      </c>
      <c r="I94" s="22">
        <f>E94/C94*100-100</f>
        <v>2.1322722899594453</v>
      </c>
      <c r="J94" s="16"/>
    </row>
    <row r="95" spans="1:10" ht="93.75" x14ac:dyDescent="0.3">
      <c r="A95" s="15" t="s">
        <v>104</v>
      </c>
      <c r="B95" s="4" t="s">
        <v>106</v>
      </c>
      <c r="C95" s="8">
        <v>17.5</v>
      </c>
      <c r="D95" s="8">
        <v>17.5</v>
      </c>
      <c r="E95" s="8">
        <v>17.5</v>
      </c>
      <c r="F95" s="8">
        <v>9.6</v>
      </c>
      <c r="G95" s="9">
        <f t="shared" si="4"/>
        <v>0</v>
      </c>
      <c r="H95" s="9">
        <f t="shared" si="5"/>
        <v>0</v>
      </c>
      <c r="I95" s="22">
        <f>E95/C95*100-100</f>
        <v>0</v>
      </c>
      <c r="J95" s="16"/>
    </row>
    <row r="96" spans="1:10" ht="150" x14ac:dyDescent="0.3">
      <c r="A96" s="15" t="s">
        <v>107</v>
      </c>
      <c r="B96" s="4" t="s">
        <v>108</v>
      </c>
      <c r="C96" s="11"/>
      <c r="D96" s="11"/>
      <c r="E96" s="11"/>
      <c r="F96" s="11">
        <v>1273.5</v>
      </c>
      <c r="G96" s="9">
        <f t="shared" si="4"/>
        <v>0</v>
      </c>
      <c r="H96" s="9">
        <f t="shared" si="5"/>
        <v>0</v>
      </c>
      <c r="I96" s="22"/>
      <c r="J96" s="16"/>
    </row>
    <row r="97" spans="1:10" ht="93.75" x14ac:dyDescent="0.3">
      <c r="A97" s="15" t="s">
        <v>109</v>
      </c>
      <c r="B97" s="4" t="s">
        <v>110</v>
      </c>
      <c r="C97" s="11">
        <v>636.79999999999995</v>
      </c>
      <c r="D97" s="11"/>
      <c r="E97" s="11"/>
      <c r="F97" s="11">
        <v>636.79999999999995</v>
      </c>
      <c r="G97" s="9">
        <f t="shared" si="4"/>
        <v>0</v>
      </c>
      <c r="H97" s="9">
        <f t="shared" si="5"/>
        <v>-636.79999999999995</v>
      </c>
      <c r="I97" s="22">
        <f>E97/C97*100-100</f>
        <v>-100</v>
      </c>
      <c r="J97" s="16"/>
    </row>
    <row r="98" spans="1:10" ht="112.5" x14ac:dyDescent="0.3">
      <c r="A98" s="15" t="s">
        <v>134</v>
      </c>
      <c r="B98" s="4" t="s">
        <v>150</v>
      </c>
      <c r="C98" s="11">
        <v>636.79999999999995</v>
      </c>
      <c r="D98" s="11">
        <v>652</v>
      </c>
      <c r="E98" s="11">
        <v>651.6</v>
      </c>
      <c r="F98" s="11">
        <v>636.79999999999995</v>
      </c>
      <c r="G98" s="9">
        <f t="shared" si="4"/>
        <v>-0.39999999999997726</v>
      </c>
      <c r="H98" s="9">
        <f t="shared" si="5"/>
        <v>14.800000000000068</v>
      </c>
      <c r="I98" s="22">
        <f>E98/C98*100-100</f>
        <v>2.3241206030150749</v>
      </c>
      <c r="J98" s="16"/>
    </row>
    <row r="99" spans="1:10" ht="37.5" x14ac:dyDescent="0.3">
      <c r="A99" s="15" t="s">
        <v>206</v>
      </c>
      <c r="B99" s="4" t="s">
        <v>207</v>
      </c>
      <c r="C99" s="11"/>
      <c r="D99" s="11">
        <v>3359.7</v>
      </c>
      <c r="E99" s="11">
        <v>3359.7</v>
      </c>
      <c r="F99" s="11"/>
      <c r="G99" s="9"/>
      <c r="H99" s="9"/>
      <c r="I99" s="22"/>
      <c r="J99" s="16"/>
    </row>
    <row r="100" spans="1:10" ht="37.5" x14ac:dyDescent="0.3">
      <c r="A100" s="15" t="s">
        <v>171</v>
      </c>
      <c r="B100" s="4" t="s">
        <v>172</v>
      </c>
      <c r="C100" s="11">
        <v>2888.4</v>
      </c>
      <c r="D100" s="11"/>
      <c r="E100" s="11"/>
      <c r="F100" s="11">
        <v>1227.7</v>
      </c>
      <c r="G100" s="9"/>
      <c r="H100" s="9">
        <f t="shared" si="5"/>
        <v>-2888.4</v>
      </c>
      <c r="I100" s="22"/>
      <c r="J100" s="16"/>
    </row>
    <row r="101" spans="1:10" ht="93.75" x14ac:dyDescent="0.3">
      <c r="A101" s="15" t="s">
        <v>111</v>
      </c>
      <c r="B101" s="4" t="s">
        <v>32</v>
      </c>
      <c r="C101" s="11">
        <v>11333.2</v>
      </c>
      <c r="D101" s="11">
        <v>12867</v>
      </c>
      <c r="E101" s="11">
        <v>12683.2</v>
      </c>
      <c r="F101" s="11">
        <v>7413</v>
      </c>
      <c r="G101" s="9">
        <f t="shared" si="4"/>
        <v>-183.79999999999927</v>
      </c>
      <c r="H101" s="9">
        <f t="shared" si="5"/>
        <v>1350</v>
      </c>
      <c r="I101" s="22">
        <f>E101/C101*100-100</f>
        <v>11.911904845939361</v>
      </c>
      <c r="J101" s="16"/>
    </row>
    <row r="102" spans="1:10" ht="56.25" x14ac:dyDescent="0.3">
      <c r="A102" s="15" t="s">
        <v>208</v>
      </c>
      <c r="B102" s="4" t="s">
        <v>209</v>
      </c>
      <c r="C102" s="11"/>
      <c r="D102" s="11">
        <v>100</v>
      </c>
      <c r="E102" s="11">
        <v>100</v>
      </c>
      <c r="F102" s="11"/>
      <c r="G102" s="9"/>
      <c r="H102" s="9"/>
      <c r="I102" s="22"/>
      <c r="J102" s="16"/>
    </row>
    <row r="103" spans="1:10" ht="75" x14ac:dyDescent="0.3">
      <c r="A103" s="15" t="s">
        <v>173</v>
      </c>
      <c r="B103" s="4" t="s">
        <v>174</v>
      </c>
      <c r="C103" s="11"/>
      <c r="D103" s="11">
        <v>730.8</v>
      </c>
      <c r="E103" s="11">
        <v>730.8</v>
      </c>
      <c r="F103" s="11">
        <v>1320.6</v>
      </c>
      <c r="G103" s="9"/>
      <c r="H103" s="9">
        <f t="shared" si="5"/>
        <v>730.8</v>
      </c>
      <c r="I103" s="22"/>
      <c r="J103" s="16"/>
    </row>
    <row r="104" spans="1:10" ht="63" customHeight="1" x14ac:dyDescent="0.3">
      <c r="A104" s="15" t="s">
        <v>135</v>
      </c>
      <c r="B104" s="4" t="s">
        <v>149</v>
      </c>
      <c r="C104" s="11">
        <v>340</v>
      </c>
      <c r="D104" s="11">
        <v>540</v>
      </c>
      <c r="E104" s="11">
        <v>540</v>
      </c>
      <c r="F104" s="11">
        <v>787.5</v>
      </c>
      <c r="G104" s="9">
        <f t="shared" si="4"/>
        <v>0</v>
      </c>
      <c r="H104" s="9">
        <f t="shared" si="5"/>
        <v>200</v>
      </c>
      <c r="I104" s="22">
        <f>E104/C104*100-100</f>
        <v>58.823529411764696</v>
      </c>
      <c r="J104" s="16" t="s">
        <v>232</v>
      </c>
    </row>
    <row r="105" spans="1:10" ht="75" x14ac:dyDescent="0.3">
      <c r="A105" s="15" t="s">
        <v>112</v>
      </c>
      <c r="B105" s="5" t="s">
        <v>113</v>
      </c>
      <c r="C105" s="11"/>
      <c r="D105" s="11">
        <v>1512</v>
      </c>
      <c r="E105" s="11">
        <v>1500</v>
      </c>
      <c r="F105" s="11">
        <v>1650</v>
      </c>
      <c r="G105" s="9">
        <f t="shared" si="4"/>
        <v>-12</v>
      </c>
      <c r="H105" s="9">
        <f t="shared" si="5"/>
        <v>1500</v>
      </c>
      <c r="I105" s="22"/>
      <c r="J105" s="16"/>
    </row>
    <row r="106" spans="1:10" ht="56.25" x14ac:dyDescent="0.3">
      <c r="A106" s="15" t="s">
        <v>119</v>
      </c>
      <c r="B106" s="4" t="s">
        <v>120</v>
      </c>
      <c r="C106" s="11"/>
      <c r="D106" s="11"/>
      <c r="E106" s="11">
        <v>-28.5</v>
      </c>
      <c r="F106" s="11">
        <v>12</v>
      </c>
      <c r="G106" s="9">
        <f t="shared" si="4"/>
        <v>-28.5</v>
      </c>
      <c r="H106" s="9">
        <f t="shared" si="5"/>
        <v>-28.5</v>
      </c>
      <c r="I106" s="22"/>
      <c r="J106" s="16"/>
    </row>
    <row r="107" spans="1:10" ht="56.25" x14ac:dyDescent="0.3">
      <c r="A107" s="15" t="s">
        <v>175</v>
      </c>
      <c r="B107" s="4" t="s">
        <v>176</v>
      </c>
      <c r="C107" s="11"/>
      <c r="D107" s="11"/>
      <c r="E107" s="11">
        <v>19.899999999999999</v>
      </c>
      <c r="F107" s="11">
        <v>11.8</v>
      </c>
      <c r="G107" s="9"/>
      <c r="H107" s="9">
        <f t="shared" si="5"/>
        <v>19.899999999999999</v>
      </c>
      <c r="I107" s="22"/>
      <c r="J107" s="16"/>
    </row>
    <row r="108" spans="1:10" ht="75" x14ac:dyDescent="0.3">
      <c r="A108" s="15" t="s">
        <v>235</v>
      </c>
      <c r="B108" s="4" t="s">
        <v>236</v>
      </c>
      <c r="C108" s="11"/>
      <c r="D108" s="11"/>
      <c r="E108" s="11">
        <v>592.1</v>
      </c>
      <c r="F108" s="11"/>
      <c r="G108" s="9"/>
      <c r="H108" s="9"/>
      <c r="I108" s="22"/>
      <c r="J108" s="16"/>
    </row>
    <row r="109" spans="1:10" ht="75" x14ac:dyDescent="0.3">
      <c r="A109" s="15" t="s">
        <v>114</v>
      </c>
      <c r="B109" s="4" t="s">
        <v>38</v>
      </c>
      <c r="C109" s="11"/>
      <c r="D109" s="11"/>
      <c r="E109" s="11">
        <v>-10329.700000000001</v>
      </c>
      <c r="F109" s="11">
        <v>-7378.7</v>
      </c>
      <c r="G109" s="9">
        <f t="shared" si="4"/>
        <v>-10329.700000000001</v>
      </c>
      <c r="H109" s="9">
        <f>E109-C109</f>
        <v>-10329.700000000001</v>
      </c>
      <c r="I109" s="22"/>
      <c r="J109" s="16"/>
    </row>
    <row r="110" spans="1:10" x14ac:dyDescent="0.3">
      <c r="A110" s="29" t="s">
        <v>33</v>
      </c>
      <c r="B110" s="30"/>
      <c r="C110" s="12">
        <f>SUM(C5:C109)</f>
        <v>1297966.2999999998</v>
      </c>
      <c r="D110" s="12">
        <f>SUM(D5:D109)</f>
        <v>1407530.2999999998</v>
      </c>
      <c r="E110" s="12">
        <f>SUM(E5:E109)</f>
        <v>1307107.05</v>
      </c>
      <c r="F110" s="12">
        <f>SUM(F5:F109)</f>
        <v>1207021.4000000004</v>
      </c>
      <c r="G110" s="18">
        <f>E110-D110</f>
        <v>-100423.24999999977</v>
      </c>
      <c r="H110" s="18">
        <f>E110-C110</f>
        <v>9140.7500000002328</v>
      </c>
      <c r="I110" s="23">
        <f>E110/C110*100-100</f>
        <v>0.70423631183646762</v>
      </c>
      <c r="J110" s="12"/>
    </row>
  </sheetData>
  <mergeCells count="8">
    <mergeCell ref="J56:J73"/>
    <mergeCell ref="B2:I2"/>
    <mergeCell ref="A110:B110"/>
    <mergeCell ref="J9:J12"/>
    <mergeCell ref="J13:J17"/>
    <mergeCell ref="J6:J7"/>
    <mergeCell ref="J24:J28"/>
    <mergeCell ref="J36:J39"/>
  </mergeCells>
  <pageMargins left="0.70866141732283472" right="0.70866141732283472" top="0.74803149606299213" bottom="0.74803149606299213" header="0.31496062992125984" footer="0.31496062992125984"/>
  <pageSetup paperSize="9" scale="48" fitToHeight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Проворова</cp:lastModifiedBy>
  <cp:lastPrinted>2021-06-03T12:24:32Z</cp:lastPrinted>
  <dcterms:created xsi:type="dcterms:W3CDTF">2010-12-20T06:56:33Z</dcterms:created>
  <dcterms:modified xsi:type="dcterms:W3CDTF">2021-07-06T12:04:38Z</dcterms:modified>
</cp:coreProperties>
</file>